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Tablas CORREGIDAS\06 - Servicios de atención residencial\"/>
    </mc:Choice>
  </mc:AlternateContent>
  <bookViews>
    <workbookView xWindow="120" yWindow="60" windowWidth="15180" windowHeight="9345"/>
  </bookViews>
  <sheets>
    <sheet name="Plazas (2)" sheetId="8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E27" i="8" l="1"/>
  <c r="D27" i="8"/>
  <c r="C27" i="8"/>
  <c r="E26" i="8"/>
  <c r="D26" i="8"/>
  <c r="C26" i="8"/>
  <c r="E25" i="8"/>
  <c r="D25" i="8"/>
  <c r="J25" i="8" s="1"/>
  <c r="C25" i="8"/>
  <c r="E24" i="8"/>
  <c r="D24" i="8"/>
  <c r="C24" i="8"/>
  <c r="E23" i="8"/>
  <c r="D23" i="8"/>
  <c r="C23" i="8"/>
  <c r="E22" i="8"/>
  <c r="D22" i="8"/>
  <c r="C22" i="8"/>
  <c r="E21" i="8"/>
  <c r="D21" i="8"/>
  <c r="J21" i="8" s="1"/>
  <c r="C21" i="8"/>
  <c r="E20" i="8"/>
  <c r="D20" i="8"/>
  <c r="C20" i="8"/>
  <c r="E19" i="8"/>
  <c r="D19" i="8"/>
  <c r="C19" i="8"/>
  <c r="E18" i="8"/>
  <c r="D18" i="8"/>
  <c r="C18" i="8"/>
  <c r="E17" i="8"/>
  <c r="D17" i="8"/>
  <c r="J17" i="8" s="1"/>
  <c r="C17" i="8"/>
  <c r="E16" i="8"/>
  <c r="D16" i="8"/>
  <c r="C16" i="8"/>
  <c r="E15" i="8"/>
  <c r="D15" i="8"/>
  <c r="C15" i="8"/>
  <c r="E14" i="8"/>
  <c r="D14" i="8"/>
  <c r="C14" i="8"/>
  <c r="E13" i="8"/>
  <c r="D13" i="8"/>
  <c r="J13" i="8" s="1"/>
  <c r="C13" i="8"/>
  <c r="E12" i="8"/>
  <c r="D12" i="8"/>
  <c r="C12" i="8"/>
  <c r="E11" i="8"/>
  <c r="D11" i="8"/>
  <c r="C11" i="8"/>
  <c r="E10" i="8"/>
  <c r="D10" i="8"/>
  <c r="C10" i="8"/>
  <c r="E9" i="8"/>
  <c r="D9" i="8"/>
  <c r="J9" i="8" s="1"/>
  <c r="C9" i="8"/>
  <c r="C8" i="8"/>
  <c r="E8" i="8"/>
  <c r="D8" i="8"/>
  <c r="J8" i="8" s="1"/>
  <c r="J10" i="8" l="1"/>
  <c r="J14" i="8"/>
  <c r="J18" i="8"/>
  <c r="J22" i="8"/>
  <c r="J26" i="8"/>
  <c r="J12" i="8"/>
  <c r="J16" i="8"/>
  <c r="J20" i="8"/>
  <c r="J24" i="8"/>
  <c r="J11" i="8"/>
  <c r="J15" i="8"/>
  <c r="J19" i="8"/>
  <c r="J23" i="8"/>
  <c r="H27" i="8"/>
  <c r="F27" i="8"/>
  <c r="H26" i="8"/>
  <c r="H25" i="8"/>
  <c r="G25" i="8"/>
  <c r="F25" i="8"/>
  <c r="H24" i="8"/>
  <c r="H23" i="8"/>
  <c r="F23" i="8"/>
  <c r="H22" i="8"/>
  <c r="H21" i="8"/>
  <c r="G21" i="8"/>
  <c r="F21" i="8"/>
  <c r="H20" i="8"/>
  <c r="H19" i="8"/>
  <c r="F19" i="8"/>
  <c r="H18" i="8"/>
  <c r="H17" i="8"/>
  <c r="G17" i="8"/>
  <c r="F17" i="8"/>
  <c r="H16" i="8"/>
  <c r="H15" i="8"/>
  <c r="F15" i="8"/>
  <c r="H14" i="8"/>
  <c r="H13" i="8"/>
  <c r="G13" i="8"/>
  <c r="F13" i="8"/>
  <c r="H12" i="8"/>
  <c r="H11" i="8"/>
  <c r="F11" i="8"/>
  <c r="H10" i="8"/>
  <c r="H9" i="8"/>
  <c r="G9" i="8"/>
  <c r="F9" i="8"/>
  <c r="H8" i="8"/>
  <c r="I11" i="8" l="1"/>
  <c r="I17" i="8"/>
  <c r="I13" i="8"/>
  <c r="I23" i="8"/>
  <c r="I9" i="8"/>
  <c r="I19" i="8"/>
  <c r="I25" i="8"/>
  <c r="I15" i="8"/>
  <c r="I21" i="8"/>
  <c r="I10" i="8"/>
  <c r="F10" i="8"/>
  <c r="G11" i="8"/>
  <c r="I14" i="8"/>
  <c r="F14" i="8"/>
  <c r="G15" i="8"/>
  <c r="I18" i="8"/>
  <c r="F18" i="8"/>
  <c r="G19" i="8"/>
  <c r="I22" i="8"/>
  <c r="F22" i="8"/>
  <c r="G23" i="8"/>
  <c r="I26" i="8"/>
  <c r="F26" i="8"/>
  <c r="G27" i="8"/>
  <c r="I8" i="8"/>
  <c r="I12" i="8"/>
  <c r="I16" i="8"/>
  <c r="I20" i="8"/>
  <c r="I24" i="8"/>
  <c r="G10" i="8"/>
  <c r="G14" i="8"/>
  <c r="G18" i="8"/>
  <c r="G22" i="8"/>
  <c r="G26" i="8"/>
  <c r="F8" i="8"/>
  <c r="F12" i="8"/>
  <c r="F16" i="8"/>
  <c r="F20" i="8"/>
  <c r="F24" i="8"/>
  <c r="G8" i="8"/>
  <c r="G12" i="8"/>
  <c r="G16" i="8"/>
  <c r="G20" i="8"/>
  <c r="G24" i="8"/>
</calcChain>
</file>

<file path=xl/sharedStrings.xml><?xml version="1.0" encoding="utf-8"?>
<sst xmlns="http://schemas.openxmlformats.org/spreadsheetml/2006/main" count="42" uniqueCount="39">
  <si>
    <t>Cantabria</t>
  </si>
  <si>
    <t>Galicia</t>
  </si>
  <si>
    <t>País Vasco</t>
  </si>
  <si>
    <t>La Rioja</t>
  </si>
  <si>
    <t>España</t>
  </si>
  <si>
    <t>Asturias</t>
  </si>
  <si>
    <t>Ceuta</t>
  </si>
  <si>
    <t>Melilla</t>
  </si>
  <si>
    <t>Castilla y León</t>
  </si>
  <si>
    <t>Castilla-La Mancha</t>
  </si>
  <si>
    <t>Cataluña</t>
  </si>
  <si>
    <t>Canarias</t>
  </si>
  <si>
    <t>Balears (Illes)</t>
  </si>
  <si>
    <t>Murcia (Región de)</t>
  </si>
  <si>
    <t>Navarra (C. F. de)</t>
  </si>
  <si>
    <t xml:space="preserve">               Elaboración propia del Imserso.</t>
  </si>
  <si>
    <t>Número de plazas</t>
  </si>
  <si>
    <t>Índice de Cobertura</t>
  </si>
  <si>
    <t xml:space="preserve">Total </t>
  </si>
  <si>
    <t>DISTRIBUCIÓN DE LAS PLAZAS SEGÚN FINANCIACIÓN E INDICE DE COBERTURA (1)</t>
  </si>
  <si>
    <t>Comunidades Autónomas</t>
  </si>
  <si>
    <t>Plazas de financiación Pública</t>
  </si>
  <si>
    <t xml:space="preserve">(1) Indice de cobertura: (plazas/población&gt;65)x100. </t>
  </si>
  <si>
    <t>Plazas de  financiación Privada</t>
  </si>
  <si>
    <t>Andalucía</t>
  </si>
  <si>
    <t>SERVICIOS DE ATENCIÓN RESIDENCIAL</t>
  </si>
  <si>
    <t>Porcentaje respecto al total</t>
  </si>
  <si>
    <t>Total</t>
  </si>
  <si>
    <t>Plazas de financiación Privada</t>
  </si>
  <si>
    <t>Tabla 6.2</t>
  </si>
  <si>
    <t>31 DE DICIEMBRE DE 2013</t>
  </si>
  <si>
    <t>Fuente: Comunidades Autónomas, Ciudades Autónomas y  Diputaciones Forales (2014)</t>
  </si>
  <si>
    <t>Madrid (Comunidad de)</t>
  </si>
  <si>
    <t>Población≥65 01/01/2014</t>
  </si>
  <si>
    <r>
      <t xml:space="preserve">               INE:INEBASE (2014) </t>
    </r>
    <r>
      <rPr>
        <i/>
        <sz val="9"/>
        <rFont val="Arial"/>
        <family val="2"/>
      </rPr>
      <t xml:space="preserve">Datos de Población. Explotación estadística del Padrón Municipal, datos a 01/01/2014. </t>
    </r>
  </si>
  <si>
    <t>Aragón*</t>
  </si>
  <si>
    <t xml:space="preserve">*Aragón y Extremadura. Datos de 2012. </t>
  </si>
  <si>
    <t xml:space="preserve">C.Valenciana </t>
  </si>
  <si>
    <t xml:space="preserve">Extremadura *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</si>
</sst>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p_t_a_-;\-* #,##0\ _p_t_a_-;_-* &quot;-&quot;\ _p_t_a_-;_-@_-"/>
    <numFmt numFmtId="165" formatCode="#,##0.00_ ;\-#,##0.00\ 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1" xfId="0" applyFont="1" applyBorder="1"/>
    <xf numFmtId="0" fontId="1" fillId="0" borderId="1" xfId="0" applyFont="1" applyBorder="1"/>
    <xf numFmtId="3" fontId="0" fillId="0" borderId="0" xfId="0" applyNumberFormat="1"/>
    <xf numFmtId="0" fontId="4" fillId="0" borderId="0" xfId="0" applyFont="1"/>
    <xf numFmtId="165" fontId="0" fillId="0" borderId="0" xfId="0" applyNumberFormat="1"/>
    <xf numFmtId="0" fontId="4" fillId="0" borderId="0" xfId="0" applyFont="1" applyFill="1" applyBorder="1"/>
    <xf numFmtId="49" fontId="1" fillId="0" borderId="0" xfId="0" applyNumberFormat="1" applyFont="1" applyBorder="1"/>
    <xf numFmtId="164" fontId="1" fillId="0" borderId="0" xfId="3" applyFont="1" applyFill="1" applyBorder="1"/>
    <xf numFmtId="0" fontId="0" fillId="0" borderId="0" xfId="0" applyFill="1" applyBorder="1"/>
    <xf numFmtId="164" fontId="1" fillId="0" borderId="0" xfId="3" applyFont="1" applyBorder="1"/>
    <xf numFmtId="164" fontId="1" fillId="0" borderId="0" xfId="3" applyFont="1"/>
    <xf numFmtId="9" fontId="0" fillId="0" borderId="2" xfId="6" applyNumberFormat="1" applyFont="1" applyBorder="1" applyAlignment="1">
      <alignment horizontal="center"/>
    </xf>
    <xf numFmtId="9" fontId="1" fillId="0" borderId="2" xfId="6" applyNumberFormat="1" applyFont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3" fontId="2" fillId="0" borderId="1" xfId="3" applyNumberFormat="1" applyFont="1" applyBorder="1" applyAlignment="1">
      <alignment horizontal="right" indent="1"/>
    </xf>
    <xf numFmtId="3" fontId="2" fillId="0" borderId="1" xfId="0" applyNumberFormat="1" applyFont="1" applyBorder="1" applyAlignment="1">
      <alignment horizontal="right" indent="1"/>
    </xf>
    <xf numFmtId="3" fontId="2" fillId="0" borderId="6" xfId="0" applyNumberFormat="1" applyFont="1" applyBorder="1" applyAlignment="1">
      <alignment horizontal="right" indent="1"/>
    </xf>
    <xf numFmtId="3" fontId="1" fillId="0" borderId="1" xfId="3" applyNumberFormat="1" applyFont="1" applyBorder="1" applyAlignment="1">
      <alignment horizontal="right" indent="1"/>
    </xf>
    <xf numFmtId="3" fontId="1" fillId="0" borderId="1" xfId="0" applyNumberFormat="1" applyFont="1" applyBorder="1" applyAlignment="1">
      <alignment horizontal="right" indent="1"/>
    </xf>
    <xf numFmtId="165" fontId="0" fillId="0" borderId="2" xfId="0" applyNumberFormat="1" applyBorder="1" applyAlignment="1">
      <alignment horizontal="right" indent="1"/>
    </xf>
    <xf numFmtId="165" fontId="1" fillId="0" borderId="2" xfId="0" applyNumberFormat="1" applyFont="1" applyBorder="1" applyAlignment="1">
      <alignment horizontal="right" indent="1"/>
    </xf>
    <xf numFmtId="3" fontId="1" fillId="0" borderId="6" xfId="0" applyNumberFormat="1" applyFont="1" applyBorder="1" applyAlignment="1">
      <alignment horizontal="right" inden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7">
    <cellStyle name="Millares [0] 2" xfId="1"/>
    <cellStyle name="Millares [0] 3" xfId="2"/>
    <cellStyle name="Millares [0] 4" xfId="3"/>
    <cellStyle name="Normal" xfId="0" builtinId="0"/>
    <cellStyle name="Normal 2" xfId="4"/>
    <cellStyle name="Porcentaje 2" xfId="5"/>
    <cellStyle name="Porcentaje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</xdr:colOff>
      <xdr:row>0</xdr:row>
      <xdr:rowOff>57150</xdr:rowOff>
    </xdr:from>
    <xdr:to>
      <xdr:col>9</xdr:col>
      <xdr:colOff>1000125</xdr:colOff>
      <xdr:row>4</xdr:row>
      <xdr:rowOff>123825</xdr:rowOff>
    </xdr:to>
    <xdr:pic>
      <xdr:nvPicPr>
        <xdr:cNvPr id="3095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62725" y="57150"/>
          <a:ext cx="23336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CIOS%20SOCIALES%20CCAA/Recursos%20Sociales%202013/Tablas%20CORREGIDAS/07%20-%20Centros%20residenciales/078_tabla%207_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CIOS%20SOCIALES%20CCAA/Recursos%20Sociales%202013/Tablas%20CORREGIDAS/08%20-%20Viviendas%20para%20mayores/082_tabla%208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ción"/>
    </sheetNames>
    <sheetDataSet>
      <sheetData sheetId="0">
        <row r="8">
          <cell r="C8">
            <v>23143</v>
          </cell>
          <cell r="D8">
            <v>19770</v>
          </cell>
          <cell r="E8">
            <v>42913</v>
          </cell>
        </row>
        <row r="9">
          <cell r="C9">
            <v>6098</v>
          </cell>
          <cell r="D9">
            <v>10526</v>
          </cell>
          <cell r="E9">
            <v>16624</v>
          </cell>
        </row>
        <row r="10">
          <cell r="C10">
            <v>5165</v>
          </cell>
          <cell r="D10">
            <v>9610</v>
          </cell>
          <cell r="E10">
            <v>14775</v>
          </cell>
        </row>
        <row r="11">
          <cell r="C11">
            <v>3060</v>
          </cell>
          <cell r="D11">
            <v>2268</v>
          </cell>
          <cell r="E11">
            <v>5328</v>
          </cell>
        </row>
        <row r="12">
          <cell r="C12">
            <v>3766</v>
          </cell>
          <cell r="D12">
            <v>5732</v>
          </cell>
          <cell r="E12">
            <v>9498</v>
          </cell>
        </row>
        <row r="13">
          <cell r="C13">
            <v>3883</v>
          </cell>
          <cell r="D13">
            <v>1660</v>
          </cell>
          <cell r="E13">
            <v>5543</v>
          </cell>
        </row>
        <row r="14">
          <cell r="C14">
            <v>13476</v>
          </cell>
          <cell r="D14">
            <v>12345</v>
          </cell>
          <cell r="E14">
            <v>25821</v>
          </cell>
        </row>
        <row r="15">
          <cell r="C15">
            <v>15294</v>
          </cell>
          <cell r="D15">
            <v>29354</v>
          </cell>
          <cell r="E15">
            <v>44648</v>
          </cell>
        </row>
        <row r="16">
          <cell r="C16">
            <v>34974</v>
          </cell>
          <cell r="D16">
            <v>28115</v>
          </cell>
          <cell r="E16">
            <v>63089</v>
          </cell>
        </row>
        <row r="17">
          <cell r="C17">
            <v>11187</v>
          </cell>
          <cell r="D17">
            <v>15944</v>
          </cell>
          <cell r="E17">
            <v>27131</v>
          </cell>
        </row>
        <row r="18">
          <cell r="C18">
            <v>9163</v>
          </cell>
          <cell r="D18">
            <v>3909</v>
          </cell>
          <cell r="E18">
            <v>13072</v>
          </cell>
        </row>
        <row r="19">
          <cell r="C19">
            <v>4677</v>
          </cell>
          <cell r="D19">
            <v>14812</v>
          </cell>
          <cell r="E19">
            <v>19489</v>
          </cell>
        </row>
        <row r="20">
          <cell r="C20">
            <v>21374</v>
          </cell>
          <cell r="D20">
            <v>29515</v>
          </cell>
          <cell r="E20">
            <v>50889</v>
          </cell>
        </row>
        <row r="21">
          <cell r="C21">
            <v>2579</v>
          </cell>
          <cell r="D21">
            <v>2370</v>
          </cell>
          <cell r="E21">
            <v>4949</v>
          </cell>
        </row>
        <row r="22">
          <cell r="C22">
            <v>3028</v>
          </cell>
          <cell r="D22">
            <v>2793</v>
          </cell>
          <cell r="E22">
            <v>5821</v>
          </cell>
        </row>
        <row r="23">
          <cell r="C23">
            <v>11952</v>
          </cell>
          <cell r="D23">
            <v>6012</v>
          </cell>
          <cell r="E23">
            <v>17964</v>
          </cell>
        </row>
        <row r="24">
          <cell r="C24">
            <v>1469</v>
          </cell>
          <cell r="D24">
            <v>1570</v>
          </cell>
          <cell r="E24">
            <v>3039</v>
          </cell>
        </row>
        <row r="25">
          <cell r="C25">
            <v>130</v>
          </cell>
          <cell r="D25">
            <v>30</v>
          </cell>
          <cell r="E25">
            <v>160</v>
          </cell>
        </row>
        <row r="26">
          <cell r="C26">
            <v>290</v>
          </cell>
          <cell r="D26">
            <v>21</v>
          </cell>
          <cell r="E26">
            <v>311</v>
          </cell>
        </row>
        <row r="27">
          <cell r="C27">
            <v>174708</v>
          </cell>
          <cell r="D27">
            <v>196356</v>
          </cell>
          <cell r="E27">
            <v>371064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zas por financiación"/>
    </sheetNames>
    <sheetDataSet>
      <sheetData sheetId="0">
        <row r="8">
          <cell r="C8">
            <v>74</v>
          </cell>
          <cell r="E8">
            <v>393</v>
          </cell>
        </row>
        <row r="9">
          <cell r="C9">
            <v>0</v>
          </cell>
          <cell r="E9">
            <v>0</v>
          </cell>
        </row>
        <row r="10">
          <cell r="C10">
            <v>225</v>
          </cell>
          <cell r="E10">
            <v>225</v>
          </cell>
        </row>
        <row r="11">
          <cell r="C11">
            <v>22</v>
          </cell>
          <cell r="E11">
            <v>124</v>
          </cell>
        </row>
        <row r="12">
          <cell r="C12">
            <v>0</v>
          </cell>
          <cell r="E12">
            <v>0</v>
          </cell>
        </row>
        <row r="13">
          <cell r="C13">
            <v>33</v>
          </cell>
          <cell r="E13">
            <v>33</v>
          </cell>
        </row>
        <row r="14">
          <cell r="C14">
            <v>1708</v>
          </cell>
          <cell r="E14">
            <v>1753</v>
          </cell>
        </row>
        <row r="15">
          <cell r="C15">
            <v>0</v>
          </cell>
          <cell r="E15">
            <v>0</v>
          </cell>
        </row>
        <row r="16">
          <cell r="C16">
            <v>2355</v>
          </cell>
          <cell r="E16">
            <v>3116</v>
          </cell>
        </row>
        <row r="17">
          <cell r="C17">
            <v>50</v>
          </cell>
          <cell r="E17">
            <v>70</v>
          </cell>
        </row>
        <row r="18">
          <cell r="C18">
            <v>0</v>
          </cell>
          <cell r="E18">
            <v>0</v>
          </cell>
        </row>
        <row r="19">
          <cell r="C19">
            <v>1031</v>
          </cell>
          <cell r="E19">
            <v>1031</v>
          </cell>
        </row>
        <row r="20">
          <cell r="C20">
            <v>633</v>
          </cell>
          <cell r="E20">
            <v>637</v>
          </cell>
        </row>
        <row r="21">
          <cell r="C21">
            <v>0</v>
          </cell>
          <cell r="E21">
            <v>0</v>
          </cell>
        </row>
        <row r="22">
          <cell r="C22">
            <v>295</v>
          </cell>
          <cell r="E22">
            <v>792</v>
          </cell>
        </row>
        <row r="23">
          <cell r="C23">
            <v>516</v>
          </cell>
          <cell r="E23">
            <v>2226</v>
          </cell>
        </row>
        <row r="24">
          <cell r="C24">
            <v>0</v>
          </cell>
          <cell r="E24">
            <v>10</v>
          </cell>
        </row>
        <row r="25">
          <cell r="C25">
            <v>0</v>
          </cell>
          <cell r="E25">
            <v>0</v>
          </cell>
        </row>
        <row r="26">
          <cell r="C26">
            <v>6</v>
          </cell>
          <cell r="E26">
            <v>6</v>
          </cell>
        </row>
        <row r="27">
          <cell r="C27">
            <v>6948</v>
          </cell>
          <cell r="E27">
            <v>10416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showGridLines="0" tabSelected="1" zoomScaleNormal="100" zoomScaleSheetLayoutView="100" workbookViewId="0"/>
  </sheetViews>
  <sheetFormatPr baseColWidth="10" defaultRowHeight="12.75" x14ac:dyDescent="0.2"/>
  <cols>
    <col min="1" max="1" width="22.7109375" customWidth="1"/>
    <col min="2" max="2" width="13.7109375" customWidth="1"/>
    <col min="3" max="5" width="12.5703125" customWidth="1"/>
    <col min="6" max="7" width="12.28515625" customWidth="1"/>
    <col min="8" max="8" width="10" customWidth="1"/>
    <col min="9" max="9" width="12.28515625" customWidth="1"/>
    <col min="10" max="10" width="15.42578125" customWidth="1"/>
  </cols>
  <sheetData>
    <row r="1" spans="1:10" x14ac:dyDescent="0.2">
      <c r="A1" s="1" t="s">
        <v>29</v>
      </c>
      <c r="B1" s="2"/>
      <c r="C1" s="2"/>
    </row>
    <row r="2" spans="1:10" x14ac:dyDescent="0.2">
      <c r="B2" s="2"/>
      <c r="C2" s="2"/>
    </row>
    <row r="3" spans="1:10" x14ac:dyDescent="0.2">
      <c r="A3" s="1" t="s">
        <v>25</v>
      </c>
      <c r="B3" s="2"/>
      <c r="C3" s="2"/>
    </row>
    <row r="4" spans="1:10" x14ac:dyDescent="0.2">
      <c r="A4" s="1" t="s">
        <v>19</v>
      </c>
      <c r="B4" s="2"/>
      <c r="C4" s="2"/>
    </row>
    <row r="5" spans="1:10" x14ac:dyDescent="0.2">
      <c r="A5" s="9" t="s">
        <v>30</v>
      </c>
      <c r="B5" s="2"/>
      <c r="C5" s="2"/>
    </row>
    <row r="6" spans="1:10" ht="25.5" customHeight="1" x14ac:dyDescent="0.2">
      <c r="A6" s="29" t="s">
        <v>20</v>
      </c>
      <c r="B6" s="29" t="s">
        <v>33</v>
      </c>
      <c r="C6" s="31" t="s">
        <v>16</v>
      </c>
      <c r="D6" s="32"/>
      <c r="E6" s="33"/>
      <c r="F6" s="31" t="s">
        <v>17</v>
      </c>
      <c r="G6" s="32"/>
      <c r="H6" s="33"/>
      <c r="I6" s="31" t="s">
        <v>26</v>
      </c>
      <c r="J6" s="33"/>
    </row>
    <row r="7" spans="1:10" ht="38.25" x14ac:dyDescent="0.2">
      <c r="A7" s="30"/>
      <c r="B7" s="30"/>
      <c r="C7" s="18" t="s">
        <v>21</v>
      </c>
      <c r="D7" s="16" t="s">
        <v>23</v>
      </c>
      <c r="E7" s="20" t="s">
        <v>18</v>
      </c>
      <c r="F7" s="19" t="s">
        <v>21</v>
      </c>
      <c r="G7" s="16" t="s">
        <v>23</v>
      </c>
      <c r="H7" s="17" t="s">
        <v>27</v>
      </c>
      <c r="I7" s="18" t="s">
        <v>21</v>
      </c>
      <c r="J7" s="16" t="s">
        <v>28</v>
      </c>
    </row>
    <row r="8" spans="1:10" x14ac:dyDescent="0.2">
      <c r="A8" s="3" t="s">
        <v>24</v>
      </c>
      <c r="B8" s="21">
        <v>1337288</v>
      </c>
      <c r="C8" s="22">
        <f>[1]financiación!C8+'[2]Plazas por financiación'!C8</f>
        <v>23217</v>
      </c>
      <c r="D8" s="23">
        <f>[1]financiación!D8+'[2]Plazas por financiación'!D78</f>
        <v>19770</v>
      </c>
      <c r="E8" s="22">
        <f>[1]financiación!E8+'[2]Plazas por financiación'!E8</f>
        <v>43306</v>
      </c>
      <c r="F8" s="26">
        <f>(C8/$B8)*100</f>
        <v>1.7361256513181902</v>
      </c>
      <c r="G8" s="26">
        <f t="shared" ref="G8:G27" si="0">(D8/$B8)*100</f>
        <v>1.4783651689090158</v>
      </c>
      <c r="H8" s="26">
        <f t="shared" ref="H8:H27" si="1">(E8/$B8)*100</f>
        <v>3.2383450685267499</v>
      </c>
      <c r="I8" s="14">
        <f>C8/$E8</f>
        <v>0.5361150879785711</v>
      </c>
      <c r="J8" s="14">
        <f>D8/E8</f>
        <v>0.45651872719715514</v>
      </c>
    </row>
    <row r="9" spans="1:10" x14ac:dyDescent="0.2">
      <c r="A9" s="3" t="s">
        <v>35</v>
      </c>
      <c r="B9" s="21">
        <v>275127</v>
      </c>
      <c r="C9" s="22">
        <f>[1]financiación!C9+'[2]Plazas por financiación'!C9</f>
        <v>6098</v>
      </c>
      <c r="D9" s="23">
        <f>[1]financiación!D9+'[2]Plazas por financiación'!D79</f>
        <v>10526</v>
      </c>
      <c r="E9" s="22">
        <f>[1]financiación!E9+'[2]Plazas por financiación'!E9</f>
        <v>16624</v>
      </c>
      <c r="F9" s="26">
        <f t="shared" ref="F9:F27" si="2">(C9/$B9)*100</f>
        <v>2.2164309573397012</v>
      </c>
      <c r="G9" s="26">
        <f t="shared" si="0"/>
        <v>3.8258695075365194</v>
      </c>
      <c r="H9" s="26">
        <f t="shared" si="1"/>
        <v>6.0423004648762202</v>
      </c>
      <c r="I9" s="14">
        <f t="shared" ref="I9:I26" si="3">C9/$E9</f>
        <v>0.36681905678537052</v>
      </c>
      <c r="J9" s="14">
        <f t="shared" ref="J9:J26" si="4">D9/E9</f>
        <v>0.63318094321462948</v>
      </c>
    </row>
    <row r="10" spans="1:10" x14ac:dyDescent="0.2">
      <c r="A10" s="3" t="s">
        <v>5</v>
      </c>
      <c r="B10" s="21">
        <v>249988</v>
      </c>
      <c r="C10" s="22">
        <f>[1]financiación!C10+'[2]Plazas por financiación'!C10</f>
        <v>5390</v>
      </c>
      <c r="D10" s="23">
        <f>[1]financiación!D10+'[2]Plazas por financiación'!D80</f>
        <v>9610</v>
      </c>
      <c r="E10" s="22">
        <f>[1]financiación!E10+'[2]Plazas por financiación'!E10</f>
        <v>15000</v>
      </c>
      <c r="F10" s="26">
        <f t="shared" si="2"/>
        <v>2.1561034929676626</v>
      </c>
      <c r="G10" s="26">
        <f t="shared" si="0"/>
        <v>3.8441845208570009</v>
      </c>
      <c r="H10" s="26">
        <f t="shared" si="1"/>
        <v>6.0002880138246635</v>
      </c>
      <c r="I10" s="14">
        <f t="shared" si="3"/>
        <v>0.35933333333333334</v>
      </c>
      <c r="J10" s="14">
        <f t="shared" si="4"/>
        <v>0.64066666666666672</v>
      </c>
    </row>
    <row r="11" spans="1:10" x14ac:dyDescent="0.2">
      <c r="A11" s="3" t="s">
        <v>12</v>
      </c>
      <c r="B11" s="21">
        <v>163589</v>
      </c>
      <c r="C11" s="22">
        <f>[1]financiación!C11+'[2]Plazas por financiación'!C11</f>
        <v>3082</v>
      </c>
      <c r="D11" s="23">
        <f>[1]financiación!D11+'[2]Plazas por financiación'!D81</f>
        <v>2268</v>
      </c>
      <c r="E11" s="22">
        <f>[1]financiación!E11+'[2]Plazas por financiación'!E11</f>
        <v>5452</v>
      </c>
      <c r="F11" s="26">
        <f t="shared" si="2"/>
        <v>1.8839897548123652</v>
      </c>
      <c r="G11" s="26">
        <f t="shared" si="0"/>
        <v>1.3864012861500468</v>
      </c>
      <c r="H11" s="26">
        <f t="shared" si="1"/>
        <v>3.3327424215564614</v>
      </c>
      <c r="I11" s="14">
        <f t="shared" si="3"/>
        <v>0.56529713866471021</v>
      </c>
      <c r="J11" s="14">
        <f t="shared" si="4"/>
        <v>0.41599413059427731</v>
      </c>
    </row>
    <row r="12" spans="1:10" x14ac:dyDescent="0.2">
      <c r="A12" s="3" t="s">
        <v>11</v>
      </c>
      <c r="B12" s="21">
        <v>306270</v>
      </c>
      <c r="C12" s="22">
        <f>[1]financiación!C12+'[2]Plazas por financiación'!C12</f>
        <v>3766</v>
      </c>
      <c r="D12" s="23">
        <f>[1]financiación!D12+'[2]Plazas por financiación'!D82</f>
        <v>5732</v>
      </c>
      <c r="E12" s="22">
        <f>[1]financiación!E12+'[2]Plazas por financiación'!E12</f>
        <v>9498</v>
      </c>
      <c r="F12" s="26">
        <f t="shared" si="2"/>
        <v>1.2296339830868188</v>
      </c>
      <c r="G12" s="26">
        <f t="shared" si="0"/>
        <v>1.8715512456329384</v>
      </c>
      <c r="H12" s="26">
        <f t="shared" si="1"/>
        <v>3.101185228719757</v>
      </c>
      <c r="I12" s="14">
        <f t="shared" si="3"/>
        <v>0.39650452726889873</v>
      </c>
      <c r="J12" s="14">
        <f t="shared" si="4"/>
        <v>0.60349547273110127</v>
      </c>
    </row>
    <row r="13" spans="1:10" x14ac:dyDescent="0.2">
      <c r="A13" s="3" t="s">
        <v>0</v>
      </c>
      <c r="B13" s="21">
        <v>116613</v>
      </c>
      <c r="C13" s="22">
        <f>[1]financiación!C13+'[2]Plazas por financiación'!C13</f>
        <v>3916</v>
      </c>
      <c r="D13" s="23">
        <f>[1]financiación!D13+'[2]Plazas por financiación'!D83</f>
        <v>1660</v>
      </c>
      <c r="E13" s="22">
        <f>[1]financiación!E13+'[2]Plazas por financiación'!E13</f>
        <v>5576</v>
      </c>
      <c r="F13" s="26">
        <f t="shared" si="2"/>
        <v>3.3581161620059516</v>
      </c>
      <c r="G13" s="26">
        <f t="shared" si="0"/>
        <v>1.4235119583579874</v>
      </c>
      <c r="H13" s="26">
        <f t="shared" si="1"/>
        <v>4.7816281203639388</v>
      </c>
      <c r="I13" s="14">
        <f t="shared" si="3"/>
        <v>0.70229555236728836</v>
      </c>
      <c r="J13" s="14">
        <f t="shared" si="4"/>
        <v>0.29770444763271164</v>
      </c>
    </row>
    <row r="14" spans="1:10" x14ac:dyDescent="0.2">
      <c r="A14" s="3" t="s">
        <v>9</v>
      </c>
      <c r="B14" s="21">
        <v>375193</v>
      </c>
      <c r="C14" s="22">
        <f>[1]financiación!C14+'[2]Plazas por financiación'!C14</f>
        <v>15184</v>
      </c>
      <c r="D14" s="23">
        <f>[1]financiación!D14+'[2]Plazas por financiación'!D84</f>
        <v>12345</v>
      </c>
      <c r="E14" s="22">
        <f>[1]financiación!E14+'[2]Plazas por financiación'!E14</f>
        <v>27574</v>
      </c>
      <c r="F14" s="26">
        <f t="shared" si="2"/>
        <v>4.0469838189944909</v>
      </c>
      <c r="G14" s="26">
        <f t="shared" si="0"/>
        <v>3.290306588875592</v>
      </c>
      <c r="H14" s="26">
        <f t="shared" si="1"/>
        <v>7.3492842350470298</v>
      </c>
      <c r="I14" s="14">
        <f t="shared" si="3"/>
        <v>0.55066366867338801</v>
      </c>
      <c r="J14" s="14">
        <f t="shared" si="4"/>
        <v>0.44770435917893669</v>
      </c>
    </row>
    <row r="15" spans="1:10" x14ac:dyDescent="0.2">
      <c r="A15" s="3" t="s">
        <v>8</v>
      </c>
      <c r="B15" s="21">
        <v>592190</v>
      </c>
      <c r="C15" s="22">
        <f>[1]financiación!C15+'[2]Plazas por financiación'!C15</f>
        <v>15294</v>
      </c>
      <c r="D15" s="23">
        <f>[1]financiación!D15+'[2]Plazas por financiación'!D85</f>
        <v>29354</v>
      </c>
      <c r="E15" s="22">
        <f>[1]financiación!E15+'[2]Plazas por financiación'!E15</f>
        <v>44648</v>
      </c>
      <c r="F15" s="26">
        <f t="shared" si="2"/>
        <v>2.5826170654688529</v>
      </c>
      <c r="G15" s="26">
        <f t="shared" si="0"/>
        <v>4.9568550634087032</v>
      </c>
      <c r="H15" s="26">
        <f t="shared" si="1"/>
        <v>7.5394721288775557</v>
      </c>
      <c r="I15" s="14">
        <f t="shared" si="3"/>
        <v>0.34254613868482353</v>
      </c>
      <c r="J15" s="14">
        <f t="shared" si="4"/>
        <v>0.65745386131517647</v>
      </c>
    </row>
    <row r="16" spans="1:10" x14ac:dyDescent="0.2">
      <c r="A16" s="3" t="s">
        <v>10</v>
      </c>
      <c r="B16" s="21">
        <v>1337283</v>
      </c>
      <c r="C16" s="22">
        <f>[1]financiación!C16+'[2]Plazas por financiación'!C16</f>
        <v>37329</v>
      </c>
      <c r="D16" s="23">
        <f>[1]financiación!D16+'[2]Plazas por financiación'!D86</f>
        <v>28115</v>
      </c>
      <c r="E16" s="22">
        <f>[1]financiación!E16+'[2]Plazas por financiación'!E16</f>
        <v>66205</v>
      </c>
      <c r="F16" s="26">
        <f t="shared" si="2"/>
        <v>2.7914061571110973</v>
      </c>
      <c r="G16" s="26">
        <f t="shared" si="0"/>
        <v>2.1023971739714034</v>
      </c>
      <c r="H16" s="26">
        <f t="shared" si="1"/>
        <v>4.9507097600134005</v>
      </c>
      <c r="I16" s="14">
        <f t="shared" si="3"/>
        <v>0.56383958915489762</v>
      </c>
      <c r="J16" s="14">
        <f t="shared" si="4"/>
        <v>0.42466581073937015</v>
      </c>
    </row>
    <row r="17" spans="1:10" x14ac:dyDescent="0.2">
      <c r="A17" s="3" t="s">
        <v>37</v>
      </c>
      <c r="B17" s="21">
        <v>902953</v>
      </c>
      <c r="C17" s="22">
        <f>[1]financiación!C17+'[2]Plazas por financiación'!C17</f>
        <v>11237</v>
      </c>
      <c r="D17" s="23">
        <f>[1]financiación!D17+'[2]Plazas por financiación'!D87</f>
        <v>15944</v>
      </c>
      <c r="E17" s="22">
        <f>[1]financiación!E17+'[2]Plazas por financiación'!E17</f>
        <v>27201</v>
      </c>
      <c r="F17" s="26">
        <f t="shared" si="2"/>
        <v>1.2444723036525711</v>
      </c>
      <c r="G17" s="26">
        <f t="shared" si="0"/>
        <v>1.7657618945836604</v>
      </c>
      <c r="H17" s="26">
        <f t="shared" si="1"/>
        <v>3.012449152945945</v>
      </c>
      <c r="I17" s="14">
        <f t="shared" si="3"/>
        <v>0.41310981213925957</v>
      </c>
      <c r="J17" s="14">
        <f t="shared" si="4"/>
        <v>0.58615492077497156</v>
      </c>
    </row>
    <row r="18" spans="1:10" x14ac:dyDescent="0.2">
      <c r="A18" s="3" t="s">
        <v>38</v>
      </c>
      <c r="B18" s="21">
        <v>215593</v>
      </c>
      <c r="C18" s="22">
        <f>[1]financiación!C18+'[2]Plazas por financiación'!C18</f>
        <v>9163</v>
      </c>
      <c r="D18" s="23">
        <f>[1]financiación!D18+'[2]Plazas por financiación'!D88</f>
        <v>3909</v>
      </c>
      <c r="E18" s="22">
        <f>[1]financiación!E18+'[2]Plazas por financiación'!E18</f>
        <v>13072</v>
      </c>
      <c r="F18" s="26">
        <f t="shared" si="2"/>
        <v>4.2501379914932302</v>
      </c>
      <c r="G18" s="26">
        <f t="shared" si="0"/>
        <v>1.8131386455033327</v>
      </c>
      <c r="H18" s="26">
        <f t="shared" si="1"/>
        <v>6.0632766369965632</v>
      </c>
      <c r="I18" s="14">
        <f t="shared" si="3"/>
        <v>0.70096389228886169</v>
      </c>
      <c r="J18" s="14">
        <f t="shared" si="4"/>
        <v>0.29903610771113831</v>
      </c>
    </row>
    <row r="19" spans="1:10" x14ac:dyDescent="0.2">
      <c r="A19" s="3" t="s">
        <v>1</v>
      </c>
      <c r="B19" s="21">
        <v>648045</v>
      </c>
      <c r="C19" s="22">
        <f>[1]financiación!C19+'[2]Plazas por financiación'!C19</f>
        <v>5708</v>
      </c>
      <c r="D19" s="23">
        <f>[1]financiación!D19+'[2]Plazas por financiación'!D89</f>
        <v>14812</v>
      </c>
      <c r="E19" s="22">
        <f>[1]financiación!E19+'[2]Plazas por financiación'!E19</f>
        <v>20520</v>
      </c>
      <c r="F19" s="26">
        <f t="shared" si="2"/>
        <v>0.88080303065373544</v>
      </c>
      <c r="G19" s="26">
        <f t="shared" si="0"/>
        <v>2.285643743875811</v>
      </c>
      <c r="H19" s="26">
        <f t="shared" si="1"/>
        <v>3.1664467745295468</v>
      </c>
      <c r="I19" s="14">
        <f t="shared" si="3"/>
        <v>0.27816764132553606</v>
      </c>
      <c r="J19" s="14">
        <f t="shared" si="4"/>
        <v>0.72183235867446394</v>
      </c>
    </row>
    <row r="20" spans="1:10" x14ac:dyDescent="0.2">
      <c r="A20" s="3" t="s">
        <v>32</v>
      </c>
      <c r="B20" s="21">
        <v>1053191</v>
      </c>
      <c r="C20" s="22">
        <f>[1]financiación!C20+'[2]Plazas por financiación'!C20</f>
        <v>22007</v>
      </c>
      <c r="D20" s="23">
        <f>[1]financiación!D20+'[2]Plazas por financiación'!D90</f>
        <v>29515</v>
      </c>
      <c r="E20" s="22">
        <f>[1]financiación!E20+'[2]Plazas por financiación'!E20</f>
        <v>51526</v>
      </c>
      <c r="F20" s="26">
        <f t="shared" si="2"/>
        <v>2.0895545062576493</v>
      </c>
      <c r="G20" s="26">
        <f t="shared" si="0"/>
        <v>2.8024356455761583</v>
      </c>
      <c r="H20" s="26">
        <f t="shared" si="1"/>
        <v>4.8923699499900772</v>
      </c>
      <c r="I20" s="14">
        <f t="shared" si="3"/>
        <v>0.42710476264410202</v>
      </c>
      <c r="J20" s="14">
        <f t="shared" si="4"/>
        <v>0.57281760664518888</v>
      </c>
    </row>
    <row r="21" spans="1:10" x14ac:dyDescent="0.2">
      <c r="A21" s="3" t="s">
        <v>13</v>
      </c>
      <c r="B21" s="21">
        <v>216285</v>
      </c>
      <c r="C21" s="22">
        <f>[1]financiación!C21+'[2]Plazas por financiación'!C21</f>
        <v>2579</v>
      </c>
      <c r="D21" s="23">
        <f>[1]financiación!D21+'[2]Plazas por financiación'!D91</f>
        <v>2370</v>
      </c>
      <c r="E21" s="22">
        <f>[1]financiación!E21+'[2]Plazas por financiación'!E21</f>
        <v>4949</v>
      </c>
      <c r="F21" s="26">
        <f t="shared" si="2"/>
        <v>1.1924081651524607</v>
      </c>
      <c r="G21" s="26">
        <f t="shared" si="0"/>
        <v>1.0957764061307997</v>
      </c>
      <c r="H21" s="26">
        <f t="shared" si="1"/>
        <v>2.2881845712832605</v>
      </c>
      <c r="I21" s="14">
        <f t="shared" si="3"/>
        <v>0.52111537684380682</v>
      </c>
      <c r="J21" s="14">
        <f t="shared" si="4"/>
        <v>0.47888462315619318</v>
      </c>
    </row>
    <row r="22" spans="1:10" x14ac:dyDescent="0.2">
      <c r="A22" s="3" t="s">
        <v>14</v>
      </c>
      <c r="B22" s="21">
        <v>119215</v>
      </c>
      <c r="C22" s="22">
        <f>[1]financiación!C22+'[2]Plazas por financiación'!C22</f>
        <v>3323</v>
      </c>
      <c r="D22" s="23">
        <f>[1]financiación!D22+'[2]Plazas por financiación'!D92</f>
        <v>2793</v>
      </c>
      <c r="E22" s="22">
        <f>[1]financiación!E22+'[2]Plazas por financiación'!E22</f>
        <v>6613</v>
      </c>
      <c r="F22" s="26">
        <f t="shared" si="2"/>
        <v>2.7874009143144738</v>
      </c>
      <c r="G22" s="26">
        <f t="shared" si="0"/>
        <v>2.3428259866627523</v>
      </c>
      <c r="H22" s="26">
        <f t="shared" si="1"/>
        <v>5.5471207482279912</v>
      </c>
      <c r="I22" s="14">
        <f t="shared" si="3"/>
        <v>0.5024950854377741</v>
      </c>
      <c r="J22" s="14">
        <f t="shared" si="4"/>
        <v>0.42234991683048539</v>
      </c>
    </row>
    <row r="23" spans="1:10" x14ac:dyDescent="0.2">
      <c r="A23" s="3" t="s">
        <v>2</v>
      </c>
      <c r="B23" s="21">
        <v>454132</v>
      </c>
      <c r="C23" s="22">
        <f>[1]financiación!C23+'[2]Plazas por financiación'!C23</f>
        <v>12468</v>
      </c>
      <c r="D23" s="23">
        <f>[1]financiación!D23+'[2]Plazas por financiación'!D93</f>
        <v>6012</v>
      </c>
      <c r="E23" s="22">
        <f>[1]financiación!E23+'[2]Plazas por financiación'!E23</f>
        <v>20190</v>
      </c>
      <c r="F23" s="26">
        <f t="shared" si="2"/>
        <v>2.7454572679309099</v>
      </c>
      <c r="G23" s="26">
        <f t="shared" si="0"/>
        <v>1.3238441686558093</v>
      </c>
      <c r="H23" s="26">
        <f t="shared" si="1"/>
        <v>4.4458439396475038</v>
      </c>
      <c r="I23" s="14">
        <f t="shared" si="3"/>
        <v>0.61753343239227343</v>
      </c>
      <c r="J23" s="14">
        <f t="shared" si="4"/>
        <v>0.29777117384843982</v>
      </c>
    </row>
    <row r="24" spans="1:10" x14ac:dyDescent="0.2">
      <c r="A24" s="3" t="s">
        <v>3</v>
      </c>
      <c r="B24" s="21">
        <v>62014</v>
      </c>
      <c r="C24" s="22">
        <f>[1]financiación!C24+'[2]Plazas por financiación'!C24</f>
        <v>1469</v>
      </c>
      <c r="D24" s="23">
        <f>[1]financiación!D24+'[2]Plazas por financiación'!D94</f>
        <v>1570</v>
      </c>
      <c r="E24" s="22">
        <f>[1]financiación!E24+'[2]Plazas por financiación'!E24</f>
        <v>3049</v>
      </c>
      <c r="F24" s="26">
        <f t="shared" si="2"/>
        <v>2.368819943883639</v>
      </c>
      <c r="G24" s="26">
        <f t="shared" si="0"/>
        <v>2.5316863933950398</v>
      </c>
      <c r="H24" s="26">
        <f t="shared" si="1"/>
        <v>4.9166317283194116</v>
      </c>
      <c r="I24" s="14">
        <f t="shared" si="3"/>
        <v>0.48179731059363728</v>
      </c>
      <c r="J24" s="14">
        <f t="shared" si="4"/>
        <v>0.51492292554936048</v>
      </c>
    </row>
    <row r="25" spans="1:10" x14ac:dyDescent="0.2">
      <c r="A25" s="3" t="s">
        <v>6</v>
      </c>
      <c r="B25" s="21">
        <v>9260</v>
      </c>
      <c r="C25" s="22">
        <f>[1]financiación!C25+'[2]Plazas por financiación'!C25</f>
        <v>130</v>
      </c>
      <c r="D25" s="23">
        <f>[1]financiación!D25+'[2]Plazas por financiación'!D95</f>
        <v>30</v>
      </c>
      <c r="E25" s="22">
        <f>[1]financiación!E25+'[2]Plazas por financiación'!E25</f>
        <v>160</v>
      </c>
      <c r="F25" s="26">
        <f t="shared" si="2"/>
        <v>1.4038876889848813</v>
      </c>
      <c r="G25" s="26">
        <f t="shared" si="0"/>
        <v>0.32397408207343414</v>
      </c>
      <c r="H25" s="26">
        <f t="shared" si="1"/>
        <v>1.7278617710583155</v>
      </c>
      <c r="I25" s="14">
        <f t="shared" si="3"/>
        <v>0.8125</v>
      </c>
      <c r="J25" s="14">
        <f t="shared" si="4"/>
        <v>0.1875</v>
      </c>
    </row>
    <row r="26" spans="1:10" x14ac:dyDescent="0.2">
      <c r="A26" s="3" t="s">
        <v>7</v>
      </c>
      <c r="B26" s="21">
        <v>8198</v>
      </c>
      <c r="C26" s="22">
        <f>[1]financiación!C26+'[2]Plazas por financiación'!C26</f>
        <v>296</v>
      </c>
      <c r="D26" s="23">
        <f>[1]financiación!D26+'[2]Plazas por financiación'!D96</f>
        <v>21</v>
      </c>
      <c r="E26" s="22">
        <f>[1]financiación!E26+'[2]Plazas por financiación'!E26</f>
        <v>317</v>
      </c>
      <c r="F26" s="26">
        <f t="shared" si="2"/>
        <v>3.6106367406684554</v>
      </c>
      <c r="G26" s="26">
        <f t="shared" si="0"/>
        <v>0.25616003903391071</v>
      </c>
      <c r="H26" s="26">
        <f t="shared" si="1"/>
        <v>3.8667967797023666</v>
      </c>
      <c r="I26" s="14">
        <f t="shared" si="3"/>
        <v>0.93375394321766558</v>
      </c>
      <c r="J26" s="14">
        <f t="shared" si="4"/>
        <v>6.6246056782334389E-2</v>
      </c>
    </row>
    <row r="27" spans="1:10" x14ac:dyDescent="0.2">
      <c r="A27" s="4" t="s">
        <v>4</v>
      </c>
      <c r="B27" s="24">
        <v>8442427</v>
      </c>
      <c r="C27" s="25">
        <f>[1]financiación!C27+'[2]Plazas por financiación'!C27</f>
        <v>181656</v>
      </c>
      <c r="D27" s="28">
        <f>[1]financiación!D27+'[2]Plazas por financiación'!D97</f>
        <v>196356</v>
      </c>
      <c r="E27" s="25">
        <f>[1]financiación!E27+'[2]Plazas por financiación'!E27</f>
        <v>381480</v>
      </c>
      <c r="F27" s="27">
        <f t="shared" si="2"/>
        <v>2.1517035326452927</v>
      </c>
      <c r="G27" s="27">
        <f t="shared" si="0"/>
        <v>2.3258240787868227</v>
      </c>
      <c r="H27" s="27">
        <f t="shared" si="1"/>
        <v>4.5186058463993826</v>
      </c>
      <c r="I27" s="15">
        <v>0.47</v>
      </c>
      <c r="J27" s="15">
        <v>0.53</v>
      </c>
    </row>
    <row r="28" spans="1:10" x14ac:dyDescent="0.2">
      <c r="A28" s="6" t="s">
        <v>31</v>
      </c>
      <c r="B28" s="10"/>
      <c r="C28" s="10"/>
      <c r="D28" s="11"/>
      <c r="F28" s="7"/>
    </row>
    <row r="29" spans="1:10" x14ac:dyDescent="0.2">
      <c r="A29" s="8" t="s">
        <v>34</v>
      </c>
      <c r="B29" s="12"/>
      <c r="C29" s="12"/>
    </row>
    <row r="30" spans="1:10" ht="12.75" customHeight="1" x14ac:dyDescent="0.2">
      <c r="A30" s="8" t="s">
        <v>15</v>
      </c>
      <c r="B30" s="12"/>
      <c r="C30" s="12"/>
    </row>
    <row r="31" spans="1:10" ht="12.75" customHeight="1" x14ac:dyDescent="0.2">
      <c r="A31" s="6" t="s">
        <v>22</v>
      </c>
      <c r="B31" s="13"/>
      <c r="C31" s="13"/>
      <c r="E31" s="5"/>
    </row>
    <row r="32" spans="1:10" x14ac:dyDescent="0.2">
      <c r="A32" s="8" t="s">
        <v>36</v>
      </c>
    </row>
    <row r="33" spans="1:1" x14ac:dyDescent="0.2">
      <c r="A33" s="8"/>
    </row>
  </sheetData>
  <sortState ref="A40:B59">
    <sortCondition ref="B40:B59"/>
  </sortState>
  <mergeCells count="5">
    <mergeCell ref="A6:A7"/>
    <mergeCell ref="B6:B7"/>
    <mergeCell ref="C6:E6"/>
    <mergeCell ref="F6:H6"/>
    <mergeCell ref="I6:J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horizontalDpi="4294967293" verticalDpi="1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Plazas (2)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Ana MADRIGAL MUÑOZ</cp:lastModifiedBy>
  <cp:lastPrinted>2015-07-16T12:02:37Z</cp:lastPrinted>
  <dcterms:created xsi:type="dcterms:W3CDTF">2004-06-02T10:36:21Z</dcterms:created>
  <dcterms:modified xsi:type="dcterms:W3CDTF">2015-11-12T08:34:31Z</dcterms:modified>
</cp:coreProperties>
</file>