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Ex1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Ex2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Ex3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Ex4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5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1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1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7.xml" ContentType="application/vnd.openxmlformats-officedocument.drawing+xml"/>
  <Override PartName="/xl/charts/chart2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8.xml" ContentType="application/vnd.openxmlformats-officedocument.drawing+xml"/>
  <Override PartName="/xl/charts/chart21.xml" ContentType="application/vnd.openxmlformats-officedocument.drawingml.chart+xml"/>
  <Override PartName="/xl/drawings/drawing19.xml" ContentType="application/vnd.openxmlformats-officedocument.drawing+xml"/>
  <Override PartName="/xl/charts/chart2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0.xml" ContentType="application/vnd.openxmlformats-officedocument.drawing+xml"/>
  <Override PartName="/xl/charts/chart2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1.xml" ContentType="application/vnd.openxmlformats-officedocument.drawing+xml"/>
  <Override PartName="/xl/charts/chart2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2.xml" ContentType="application/vnd.openxmlformats-officedocument.drawing+xml"/>
  <Override PartName="/xl/charts/chart2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3.xml" ContentType="application/vnd.openxmlformats-officedocument.drawing+xml"/>
  <Override PartName="/xl/charts/chart2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24.xml" ContentType="application/vnd.openxmlformats-officedocument.drawing+xml"/>
  <Override PartName="/xl/charts/chart2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25.xml" ContentType="application/vnd.openxmlformats-officedocument.drawing+xml"/>
  <Override PartName="/xl/charts/chart3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6.xml" ContentType="application/vnd.openxmlformats-officedocument.drawing+xml"/>
  <Override PartName="/xl/charts/chart3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7.xml" ContentType="application/vnd.openxmlformats-officedocument.drawing+xml"/>
  <Override PartName="/xl/charts/chart32.xml" ContentType="application/vnd.openxmlformats-officedocument.drawingml.chart+xml"/>
  <Override PartName="/xl/drawings/drawing28.xml" ContentType="application/vnd.openxmlformats-officedocument.drawing+xml"/>
  <Override PartName="/xl/charts/chart3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9.xml" ContentType="application/vnd.openxmlformats-officedocument.drawing+xml"/>
  <Override PartName="/xl/charts/chart3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0.xml" ContentType="application/vnd.openxmlformats-officedocument.drawing+xml"/>
  <Override PartName="/xl/charts/chart3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2.xml" ContentType="application/vnd.openxmlformats-officedocument.drawing+xml"/>
  <Override PartName="/xl/charts/chart3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33.xml" ContentType="application/vnd.openxmlformats-officedocument.drawing+xml"/>
  <Override PartName="/xl/charts/chart3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34.xml" ContentType="application/vnd.openxmlformats-officedocument.drawing+xml"/>
  <Override PartName="/xl/charts/chart3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35.xml" ContentType="application/vnd.openxmlformats-officedocument.drawing+xml"/>
  <Override PartName="/xl/charts/chart4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36.xml" ContentType="application/vnd.openxmlformats-officedocument.drawing+xml"/>
  <Override PartName="/xl/charts/chart4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37.xml" ContentType="application/vnd.openxmlformats-officedocument.drawing+xml"/>
  <Override PartName="/xl/charts/chart4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38.xml" ContentType="application/vnd.openxmlformats-officedocument.drawing+xml"/>
  <Override PartName="/xl/charts/chart43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39.xml" ContentType="application/vnd.openxmlformats-officedocument.drawing+xml"/>
  <Override PartName="/xl/charts/chart44.xml" ContentType="application/vnd.openxmlformats-officedocument.drawingml.chart+xml"/>
  <Override PartName="/xl/drawings/drawing40.xml" ContentType="application/vnd.openxmlformats-officedocument.drawing+xml"/>
  <Override PartName="/xl/charts/chart45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1.xml" ContentType="application/vnd.openxmlformats-officedocument.drawing+xml"/>
  <Override PartName="/xl/charts/chart46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Censo de Centros Residenciales\Originales\"/>
    </mc:Choice>
  </mc:AlternateContent>
  <xr:revisionPtr revIDLastSave="0" documentId="13_ncr:1_{5DF04264-0483-4B92-9E4C-73928F1DFC7F}" xr6:coauthVersionLast="47" xr6:coauthVersionMax="47" xr10:uidLastSave="{00000000-0000-0000-0000-000000000000}"/>
  <bookViews>
    <workbookView xWindow="-120" yWindow="-120" windowWidth="29040" windowHeight="15840" tabRatio="840" xr2:uid="{C796FCEF-0E77-41CF-A808-AEB4C3F94F39}"/>
  </bookViews>
  <sheets>
    <sheet name="índice de gráficos" sheetId="39" r:id="rId1"/>
    <sheet name="G1.-Dist Centr. x ámbito" sheetId="40" r:id="rId2"/>
    <sheet name="G2.- Mapa de centros x ccaa" sheetId="52" r:id="rId3"/>
    <sheet name="G3.- Tipología y titularidad" sheetId="58" r:id="rId4"/>
    <sheet name="G.4.-C.May. x Tit-Ges " sheetId="53" r:id="rId5"/>
    <sheet name="G5.-C. Mayores x modelo gestión" sheetId="4" r:id="rId6"/>
    <sheet name="G.6.-Dist. C.May. x Tit-Gest. " sheetId="5" r:id="rId7"/>
    <sheet name="G7.-Plazas medias C. May" sheetId="7" r:id="rId8"/>
    <sheet name="G8.-  Mayores x tamaño" sheetId="55" r:id="rId9"/>
    <sheet name="G9.- Dist.C. May x tamaño Acum." sheetId="8" r:id="rId10"/>
    <sheet name="G10a.-Dispon. Serv, prox. C.May" sheetId="10" r:id="rId11"/>
    <sheet name="G10b.-Serv, prox. C. M x Tit," sheetId="41" r:id="rId12"/>
    <sheet name="G11.-Habit indiv, C. May" sheetId="11" r:id="rId13"/>
    <sheet name="G12 Espacio Ext, x  Tit" sheetId="59" r:id="rId14"/>
    <sheet name="G13.- Casco Urbano x Tit" sheetId="60" r:id="rId15"/>
    <sheet name="G14 Sectorizable x Tit" sheetId="61" r:id="rId16"/>
    <sheet name="G15 Internet x Tit" sheetId="62" r:id="rId17"/>
    <sheet name="G16.-Benef, con drcho a prestac" sheetId="15" r:id="rId18"/>
    <sheet name="G17.-Empadr &gt;64 sexo C. Mayores" sheetId="17" r:id="rId19"/>
    <sheet name="G18.-Perfil resid C.May Sexo" sheetId="16" r:id="rId20"/>
    <sheet name="G19-Perfil resid C.M Grado" sheetId="64" r:id="rId21"/>
    <sheet name="G20.-Perfil resid C.M edad" sheetId="63" r:id="rId22"/>
    <sheet name="G20b.-Solicit Grado C. mayores " sheetId="19" r:id="rId23"/>
    <sheet name="G21.- Resid x autonomia C. May" sheetId="43" r:id="rId24"/>
    <sheet name="G22-Pers. x vinculac.C Mayo" sheetId="67" r:id="rId25"/>
    <sheet name="G23-Trab. x sexo. C.May" sheetId="57" r:id="rId26"/>
    <sheet name="G24.-Trabaj. x jornada, C.May" sheetId="56" r:id="rId27"/>
    <sheet name="G25.-Plantil. x jornada, C.May " sheetId="23" r:id="rId28"/>
    <sheet name="G25b.- Niveles Atencion en CMay" sheetId="24" r:id="rId29"/>
    <sheet name="G 26.Distrib. C. Discap x Tit " sheetId="25" r:id="rId30"/>
    <sheet name="G 27 C.Discap x Tit-Gest" sheetId="26" r:id="rId31"/>
    <sheet name="G28.- Plazas y centros x Ti" sheetId="44" r:id="rId32"/>
    <sheet name="G29.- Habit.lndiv. C.Disc" sheetId="29" r:id="rId33"/>
    <sheet name="G30.- Infraestruct. C. Disca" sheetId="30" r:id="rId34"/>
    <sheet name="G31.- Resid. y plazas C.Discap" sheetId="45" r:id="rId35"/>
    <sheet name="G32 Perfil resid. C. Disc Sexo" sheetId="46" r:id="rId36"/>
    <sheet name="G33.- Perfil resid. C.Dis. Grad" sheetId="65" r:id="rId37"/>
    <sheet name="G 34 Perfil resid. C. Disc Edad" sheetId="66" r:id="rId38"/>
    <sheet name="G35.- Res. Empadron. C. Discap" sheetId="34" r:id="rId39"/>
    <sheet name="G36.- Personal. Sexo" sheetId="36" r:id="rId40"/>
    <sheet name="G 37.- Pers. Tipo jorn C.Discap" sheetId="37" r:id="rId41"/>
    <sheet name="G38.- Niv.atención. C.Discap" sheetId="38" r:id="rId42"/>
  </sheets>
  <definedNames>
    <definedName name="_xlchart.v1.0" hidden="1">'G.6.-Dist. C.May. x Tit-Gest. '!$I$11:$J$15</definedName>
    <definedName name="_xlchart.v1.1" hidden="1">'G.6.-Dist. C.May. x Tit-Gest. '!$K$11:$K$15</definedName>
    <definedName name="_xlchart.v1.10" hidden="1">'G9.- Dist.C. May x tamaño Acum.'!$Y$88:$AG$88</definedName>
    <definedName name="_xlchart.v1.2" hidden="1">'G8.-  Mayores x tamaño'!$B$35</definedName>
    <definedName name="_xlchart.v1.3" hidden="1">'G8.-  Mayores x tamaño'!$C$34:$K$34</definedName>
    <definedName name="_xlchart.v1.4" hidden="1">'G8.-  Mayores x tamaño'!$C$35:$K$35</definedName>
    <definedName name="_xlchart.v1.5" hidden="1">'G8.-  Mayores x tamaño'!$S$107</definedName>
    <definedName name="_xlchart.v1.6" hidden="1">'G8.-  Mayores x tamaño'!$T$100:$AB$100</definedName>
    <definedName name="_xlchart.v1.7" hidden="1">'G8.-  Mayores x tamaño'!$T$107:$AB$107</definedName>
    <definedName name="_xlchart.v1.8" hidden="1">'G9.- Dist.C. May x tamaño Acum.'!$X$88</definedName>
    <definedName name="_xlchart.v1.9" hidden="1">'G9.- Dist.C. May x tamaño Acum.'!$Y$81:$AG$81</definedName>
    <definedName name="_xlnm.Print_Area" localSheetId="29">'G 26.Distrib. C. Discap x Tit '!$A$6:$P$33</definedName>
    <definedName name="_xlnm.Print_Area" localSheetId="30">'G 27 C.Discap x Tit-Gest'!$A$6:$S$35</definedName>
    <definedName name="_xlnm.Print_Area" localSheetId="37">'G 34 Perfil resid. C. Disc Edad'!$A$1:$Q$90</definedName>
    <definedName name="_xlnm.Print_Area" localSheetId="40">'G 37.- Pers. Tipo jorn C.Discap'!$A$6:$N$73</definedName>
    <definedName name="_xlnm.Print_Area" localSheetId="1">'G1.-Dist Centr. x ámbito'!$A$6:$K$77</definedName>
    <definedName name="_xlnm.Print_Area" localSheetId="10">'G10a.-Dispon. Serv, prox. C.May'!$A$1:$Q$66</definedName>
    <definedName name="_xlnm.Print_Area" localSheetId="11">'G10b.-Serv, prox. C. M x Tit,'!$A$1:$L$43</definedName>
    <definedName name="_xlnm.Print_Area" localSheetId="12">'G11.-Habit indiv, C. May'!$A$5:$N$51</definedName>
    <definedName name="_xlnm.Print_Area" localSheetId="13">'G12 Espacio Ext, x  Tit'!$A$1:$AE$111</definedName>
    <definedName name="_xlnm.Print_Area" localSheetId="14">'G13.- Casco Urbano x Tit'!$A$1:$AE$93</definedName>
    <definedName name="_xlnm.Print_Area" localSheetId="15">'G14 Sectorizable x Tit'!$A$1:$AE$27</definedName>
    <definedName name="_xlnm.Print_Area" localSheetId="16">'G15 Internet x Tit'!$A$1:$AE$50</definedName>
    <definedName name="_xlnm.Print_Area" localSheetId="17">'G16.-Benef, con drcho a prestac'!$A$6:$R$37</definedName>
    <definedName name="_xlnm.Print_Area" localSheetId="19">'G18.-Perfil resid C.May Sexo'!$A$6:$Q$44</definedName>
    <definedName name="_xlnm.Print_Area" localSheetId="20">'G19-Perfil resid C.M Grado'!$A$6:$Q$44</definedName>
    <definedName name="_xlnm.Print_Area" localSheetId="21">'G20.-Perfil resid C.M edad'!$A$6:$Q$44</definedName>
    <definedName name="_xlnm.Print_Area" localSheetId="23">'G21.- Resid x autonomia C. May'!$A$2:$AI$41</definedName>
    <definedName name="_xlnm.Print_Area" localSheetId="24">'G22-Pers. x vinculac.C Mayo'!$A$1:$V$117</definedName>
    <definedName name="_xlnm.Print_Area" localSheetId="25">'G23-Trab. x sexo. C.May'!$A$1:$T$110</definedName>
    <definedName name="_xlnm.Print_Area" localSheetId="26">'G24.-Trabaj. x jornada, C.May'!$A$6:$N$68</definedName>
    <definedName name="_xlnm.Print_Area" localSheetId="27">'G25.-Plantil. x jornada, C.May '!$A$1:$N$67</definedName>
    <definedName name="_xlnm.Print_Area" localSheetId="28">'G25b.- Niveles Atencion en CMay'!$A$6:$T$93</definedName>
    <definedName name="_xlnm.Print_Area" localSheetId="31">'G28.- Plazas y centros x Ti'!$A$6:$AJ$91</definedName>
    <definedName name="_xlnm.Print_Area" localSheetId="32">'G29.- Habit.lndiv. C.Disc'!$A$6:$N$55</definedName>
    <definedName name="_xlnm.Print_Area" localSheetId="33">'G30.- Infraestruct. C. Disca'!$A$6:$R$42</definedName>
    <definedName name="_xlnm.Print_Area" localSheetId="34">'G31.- Resid. y plazas C.Discap'!$A$1:$Z$74</definedName>
    <definedName name="_xlnm.Print_Area" localSheetId="35">'G32 Perfil resid. C. Disc Sexo'!$A$1:$Q$90</definedName>
    <definedName name="_xlnm.Print_Area" localSheetId="36">'G33.- Perfil resid. C.Dis. Grad'!$A$1:$Q$90</definedName>
    <definedName name="_xlnm.Print_Area" localSheetId="38">'G35.- Res. Empadron. C. Discap'!$A$6:$N$53</definedName>
    <definedName name="_xlnm.Print_Area" localSheetId="39">'G36.- Personal. Sexo'!$A$1:$S$117</definedName>
    <definedName name="_xlnm.Print_Area" localSheetId="41">'G38.- Niv.atención. C.Discap'!$A$41:$W$128</definedName>
    <definedName name="_xlnm.Print_Area" localSheetId="5">'G5.-C. Mayores x modelo gestión'!$A$1:$S$66</definedName>
    <definedName name="_xlnm.Print_Area" localSheetId="7">'G7.-Plazas medias C. May'!$A$1:$AG$41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1" i="66" l="1"/>
  <c r="H111" i="66"/>
  <c r="L110" i="66"/>
  <c r="I110" i="66" s="1"/>
  <c r="K110" i="66"/>
  <c r="L109" i="66"/>
  <c r="I109" i="66" s="1"/>
  <c r="K109" i="66"/>
  <c r="L108" i="66"/>
  <c r="I108" i="66" s="1"/>
  <c r="K108" i="66"/>
  <c r="L107" i="66"/>
  <c r="I107" i="66" s="1"/>
  <c r="K107" i="66"/>
  <c r="L106" i="66"/>
  <c r="L111" i="66" s="1"/>
  <c r="I111" i="66" s="1"/>
  <c r="K106" i="66"/>
  <c r="L111" i="65"/>
  <c r="K111" i="65" s="1"/>
  <c r="J111" i="65"/>
  <c r="H111" i="65"/>
  <c r="I111" i="65" s="1"/>
  <c r="L110" i="65"/>
  <c r="K110" i="65"/>
  <c r="I110" i="65"/>
  <c r="L109" i="65"/>
  <c r="K109" i="65"/>
  <c r="I109" i="65"/>
  <c r="L108" i="65"/>
  <c r="K108" i="65"/>
  <c r="I108" i="65"/>
  <c r="L107" i="65"/>
  <c r="K107" i="65"/>
  <c r="I107" i="65"/>
  <c r="L106" i="65"/>
  <c r="K106" i="65"/>
  <c r="I106" i="65"/>
  <c r="H80" i="30"/>
  <c r="J80" i="30"/>
  <c r="L80" i="30"/>
  <c r="N80" i="30"/>
  <c r="P80" i="30"/>
  <c r="H81" i="30"/>
  <c r="J81" i="30"/>
  <c r="L81" i="30"/>
  <c r="N81" i="30"/>
  <c r="P81" i="30"/>
  <c r="H82" i="30"/>
  <c r="J82" i="30"/>
  <c r="L82" i="30"/>
  <c r="N82" i="30"/>
  <c r="P82" i="30"/>
  <c r="H83" i="30"/>
  <c r="J83" i="30"/>
  <c r="L83" i="30"/>
  <c r="N83" i="30"/>
  <c r="P83" i="30"/>
  <c r="H84" i="30"/>
  <c r="J84" i="30"/>
  <c r="L84" i="30"/>
  <c r="N84" i="30"/>
  <c r="P84" i="30"/>
  <c r="G85" i="30"/>
  <c r="I85" i="30"/>
  <c r="K85" i="30"/>
  <c r="M85" i="30"/>
  <c r="O85" i="30"/>
  <c r="J85" i="30"/>
  <c r="H79" i="44"/>
  <c r="G79" i="44"/>
  <c r="I78" i="44"/>
  <c r="I77" i="44"/>
  <c r="I76" i="44"/>
  <c r="I75" i="44"/>
  <c r="I74" i="44"/>
  <c r="C57" i="19"/>
  <c r="D57" i="19"/>
  <c r="AG116" i="55"/>
  <c r="AF116" i="55"/>
  <c r="AE116" i="55"/>
  <c r="AD116" i="55"/>
  <c r="AC116" i="55"/>
  <c r="AB116" i="55"/>
  <c r="AA116" i="55"/>
  <c r="Z116" i="55"/>
  <c r="Y116" i="55"/>
  <c r="AG115" i="55"/>
  <c r="AF115" i="55"/>
  <c r="AE115" i="55"/>
  <c r="AD115" i="55"/>
  <c r="AC115" i="55"/>
  <c r="AB115" i="55"/>
  <c r="AA115" i="55"/>
  <c r="Z115" i="55"/>
  <c r="Y115" i="55"/>
  <c r="AG114" i="55"/>
  <c r="AF114" i="55"/>
  <c r="AE114" i="55"/>
  <c r="AD114" i="55"/>
  <c r="AC114" i="55"/>
  <c r="AB114" i="55"/>
  <c r="AA114" i="55"/>
  <c r="Z114" i="55"/>
  <c r="Y114" i="55"/>
  <c r="AG113" i="55"/>
  <c r="AF113" i="55"/>
  <c r="AE113" i="55"/>
  <c r="AD113" i="55"/>
  <c r="AC113" i="55"/>
  <c r="AB113" i="55"/>
  <c r="AA113" i="55"/>
  <c r="Z113" i="55"/>
  <c r="Y113" i="55"/>
  <c r="AG112" i="55"/>
  <c r="AF112" i="55"/>
  <c r="AE112" i="55"/>
  <c r="AD112" i="55"/>
  <c r="AC112" i="55"/>
  <c r="AB112" i="55"/>
  <c r="AA112" i="55"/>
  <c r="Z112" i="55"/>
  <c r="Y112" i="55"/>
  <c r="AG111" i="55"/>
  <c r="AF111" i="55"/>
  <c r="AE111" i="55"/>
  <c r="AD111" i="55"/>
  <c r="AC111" i="55"/>
  <c r="AB111" i="55"/>
  <c r="AA111" i="55"/>
  <c r="Z111" i="55"/>
  <c r="Y111" i="55"/>
  <c r="AB107" i="55"/>
  <c r="AA107" i="55"/>
  <c r="Z107" i="55"/>
  <c r="Y107" i="55"/>
  <c r="X107" i="55"/>
  <c r="W107" i="55"/>
  <c r="V107" i="55"/>
  <c r="U107" i="55"/>
  <c r="T107" i="55"/>
  <c r="AB106" i="55"/>
  <c r="AA106" i="55"/>
  <c r="Z106" i="55"/>
  <c r="Y106" i="55"/>
  <c r="X106" i="55"/>
  <c r="W106" i="55"/>
  <c r="V106" i="55"/>
  <c r="U106" i="55"/>
  <c r="T106" i="55"/>
  <c r="AB105" i="55"/>
  <c r="AA105" i="55"/>
  <c r="Z105" i="55"/>
  <c r="Y105" i="55"/>
  <c r="X105" i="55"/>
  <c r="W105" i="55"/>
  <c r="V105" i="55"/>
  <c r="U105" i="55"/>
  <c r="T105" i="55"/>
  <c r="AB104" i="55"/>
  <c r="AA104" i="55"/>
  <c r="Z104" i="55"/>
  <c r="Y104" i="55"/>
  <c r="X104" i="55"/>
  <c r="W104" i="55"/>
  <c r="V104" i="55"/>
  <c r="U104" i="55"/>
  <c r="T104" i="55"/>
  <c r="AB103" i="55"/>
  <c r="AA103" i="55"/>
  <c r="Z103" i="55"/>
  <c r="Y103" i="55"/>
  <c r="X103" i="55"/>
  <c r="W103" i="55"/>
  <c r="V103" i="55"/>
  <c r="U103" i="55"/>
  <c r="T103" i="55"/>
  <c r="AB102" i="55"/>
  <c r="AA102" i="55"/>
  <c r="Z102" i="55"/>
  <c r="Y102" i="55"/>
  <c r="X102" i="55"/>
  <c r="W102" i="55"/>
  <c r="V102" i="55"/>
  <c r="U102" i="55"/>
  <c r="T102" i="55"/>
  <c r="G44" i="4"/>
  <c r="H44" i="4" s="1"/>
  <c r="K111" i="66" l="1"/>
  <c r="I106" i="66"/>
  <c r="Y118" i="55"/>
  <c r="N85" i="30"/>
  <c r="L85" i="30"/>
  <c r="H85" i="30"/>
  <c r="P85" i="30"/>
  <c r="I79" i="44"/>
  <c r="Y119" i="55"/>
  <c r="H40" i="4"/>
  <c r="H43" i="4"/>
  <c r="H41" i="4"/>
  <c r="H39" i="4"/>
  <c r="H42" i="4"/>
  <c r="J111" i="46" l="1"/>
  <c r="H111" i="46"/>
  <c r="L110" i="46"/>
  <c r="K110" i="46" s="1"/>
  <c r="L109" i="46"/>
  <c r="K109" i="46" s="1"/>
  <c r="L108" i="46"/>
  <c r="K108" i="46" s="1"/>
  <c r="L107" i="46"/>
  <c r="K107" i="46" s="1"/>
  <c r="L106" i="46"/>
  <c r="K106" i="46" s="1"/>
  <c r="I86" i="44"/>
  <c r="W92" i="43"/>
  <c r="V92" i="43"/>
  <c r="U92" i="43"/>
  <c r="X91" i="43"/>
  <c r="Y91" i="43" s="1"/>
  <c r="X90" i="43"/>
  <c r="Y90" i="43" s="1"/>
  <c r="X89" i="43"/>
  <c r="Y89" i="43" s="1"/>
  <c r="X88" i="43"/>
  <c r="Y88" i="43" s="1"/>
  <c r="X87" i="43"/>
  <c r="Y87" i="43" s="1"/>
  <c r="H44" i="40"/>
  <c r="H43" i="40"/>
  <c r="H42" i="40"/>
  <c r="I36" i="40"/>
  <c r="I35" i="40"/>
  <c r="I34" i="40"/>
  <c r="I33" i="40"/>
  <c r="I32" i="40"/>
  <c r="I31" i="40"/>
  <c r="I30" i="40"/>
  <c r="I29" i="40"/>
  <c r="I28" i="40"/>
  <c r="I27" i="40"/>
  <c r="I26" i="40"/>
  <c r="I25" i="40"/>
  <c r="I24" i="40"/>
  <c r="I23" i="40"/>
  <c r="I22" i="40"/>
  <c r="I21" i="40"/>
  <c r="I20" i="40"/>
  <c r="I19" i="40"/>
  <c r="I18" i="40"/>
  <c r="O113" i="38"/>
  <c r="M113" i="38"/>
  <c r="O112" i="38"/>
  <c r="M112" i="38"/>
  <c r="S111" i="38"/>
  <c r="O111" i="38"/>
  <c r="M111" i="38"/>
  <c r="O110" i="38"/>
  <c r="M110" i="38"/>
  <c r="Q109" i="38"/>
  <c r="L109" i="38"/>
  <c r="Q108" i="38"/>
  <c r="P108" i="38" s="1"/>
  <c r="L108" i="38"/>
  <c r="Q107" i="38"/>
  <c r="P107" i="38" s="1"/>
  <c r="L107" i="38"/>
  <c r="O106" i="38"/>
  <c r="M106" i="38"/>
  <c r="Q105" i="38"/>
  <c r="P105" i="38" s="1"/>
  <c r="L105" i="38"/>
  <c r="Q104" i="38"/>
  <c r="L104" i="38"/>
  <c r="Q103" i="38"/>
  <c r="N103" i="38" s="1"/>
  <c r="L103" i="38"/>
  <c r="O102" i="38"/>
  <c r="M102" i="38"/>
  <c r="Q101" i="38"/>
  <c r="N101" i="38" s="1"/>
  <c r="L101" i="38"/>
  <c r="Q100" i="38"/>
  <c r="P100" i="38" s="1"/>
  <c r="L100" i="38"/>
  <c r="Q99" i="38"/>
  <c r="N99" i="38" s="1"/>
  <c r="L99" i="38"/>
  <c r="O98" i="38"/>
  <c r="M98" i="38"/>
  <c r="Q97" i="38"/>
  <c r="P97" i="38" s="1"/>
  <c r="L97" i="38"/>
  <c r="Q96" i="38"/>
  <c r="P96" i="38" s="1"/>
  <c r="L96" i="38"/>
  <c r="Q95" i="38"/>
  <c r="L95" i="38"/>
  <c r="O94" i="38"/>
  <c r="M94" i="38"/>
  <c r="Q93" i="38"/>
  <c r="P93" i="38" s="1"/>
  <c r="L93" i="38"/>
  <c r="Q92" i="38"/>
  <c r="N92" i="38" s="1"/>
  <c r="L92" i="38"/>
  <c r="Q91" i="38"/>
  <c r="P91" i="38" s="1"/>
  <c r="L91" i="38"/>
  <c r="E28" i="34"/>
  <c r="E27" i="34"/>
  <c r="E26" i="34"/>
  <c r="E25" i="34"/>
  <c r="E24" i="34"/>
  <c r="G81" i="29"/>
  <c r="G80" i="26"/>
  <c r="H76" i="26" s="1"/>
  <c r="P87" i="24"/>
  <c r="N87" i="24"/>
  <c r="P86" i="24"/>
  <c r="N86" i="24"/>
  <c r="P85" i="24"/>
  <c r="N85" i="24"/>
  <c r="P84" i="24"/>
  <c r="N84" i="24"/>
  <c r="R83" i="24"/>
  <c r="R82" i="24"/>
  <c r="Q82" i="24" s="1"/>
  <c r="M83" i="24"/>
  <c r="R81" i="24"/>
  <c r="O81" i="24" s="1"/>
  <c r="G14" i="24"/>
  <c r="P80" i="24"/>
  <c r="N80" i="24"/>
  <c r="R79" i="24"/>
  <c r="Q79" i="24" s="1"/>
  <c r="R78" i="24"/>
  <c r="O78" i="24" s="1"/>
  <c r="M77" i="24"/>
  <c r="H13" i="24" s="1"/>
  <c r="R77" i="24"/>
  <c r="G13" i="24"/>
  <c r="P76" i="24"/>
  <c r="N76" i="24"/>
  <c r="R75" i="24"/>
  <c r="O75" i="24" s="1"/>
  <c r="R74" i="24"/>
  <c r="O74" i="24" s="1"/>
  <c r="M73" i="24"/>
  <c r="H12" i="24" s="1"/>
  <c r="R73" i="24"/>
  <c r="G12" i="24"/>
  <c r="P72" i="24"/>
  <c r="N72" i="24"/>
  <c r="R71" i="24"/>
  <c r="Q71" i="24" s="1"/>
  <c r="R70" i="24"/>
  <c r="O70" i="24" s="1"/>
  <c r="M69" i="24"/>
  <c r="H11" i="24" s="1"/>
  <c r="R69" i="24"/>
  <c r="G11" i="24"/>
  <c r="P68" i="24"/>
  <c r="N68" i="24"/>
  <c r="R67" i="24"/>
  <c r="Q67" i="24" s="1"/>
  <c r="R66" i="24"/>
  <c r="O66" i="24" s="1"/>
  <c r="M65" i="24"/>
  <c r="H10" i="24" s="1"/>
  <c r="R65" i="24"/>
  <c r="Q65" i="24" s="1"/>
  <c r="G10" i="24"/>
  <c r="I65" i="23"/>
  <c r="G65" i="23"/>
  <c r="K64" i="23"/>
  <c r="J64" i="23" s="1"/>
  <c r="K63" i="23"/>
  <c r="J63" i="23" s="1"/>
  <c r="K62" i="23"/>
  <c r="J62" i="23" s="1"/>
  <c r="K61" i="23"/>
  <c r="J61" i="23" s="1"/>
  <c r="K60" i="23"/>
  <c r="I110" i="15"/>
  <c r="G105" i="15"/>
  <c r="I104" i="15" s="1"/>
  <c r="S77" i="24" l="1"/>
  <c r="S67" i="24"/>
  <c r="O77" i="24"/>
  <c r="O79" i="24"/>
  <c r="Q75" i="24"/>
  <c r="Q77" i="24"/>
  <c r="Q78" i="24"/>
  <c r="R76" i="24"/>
  <c r="O76" i="24" s="1"/>
  <c r="J21" i="40"/>
  <c r="J25" i="40"/>
  <c r="O65" i="24"/>
  <c r="O67" i="24"/>
  <c r="Q73" i="24"/>
  <c r="Q74" i="24"/>
  <c r="S79" i="24"/>
  <c r="Q66" i="24"/>
  <c r="R72" i="24"/>
  <c r="O72" i="24" s="1"/>
  <c r="Q81" i="24"/>
  <c r="S83" i="24"/>
  <c r="S71" i="24"/>
  <c r="K65" i="23"/>
  <c r="H65" i="23" s="1"/>
  <c r="O69" i="24"/>
  <c r="O71" i="24"/>
  <c r="S75" i="24"/>
  <c r="O83" i="24"/>
  <c r="R87" i="24"/>
  <c r="Q87" i="24" s="1"/>
  <c r="R85" i="24"/>
  <c r="O85" i="24" s="1"/>
  <c r="Q69" i="24"/>
  <c r="Q70" i="24"/>
  <c r="O73" i="24"/>
  <c r="Q83" i="24"/>
  <c r="P88" i="24"/>
  <c r="J19" i="40"/>
  <c r="J23" i="40"/>
  <c r="J27" i="40"/>
  <c r="H60" i="23"/>
  <c r="H61" i="23"/>
  <c r="H62" i="23"/>
  <c r="H63" i="23"/>
  <c r="H64" i="23"/>
  <c r="J60" i="23"/>
  <c r="Z90" i="43"/>
  <c r="Z88" i="43"/>
  <c r="Z87" i="43"/>
  <c r="Z89" i="43"/>
  <c r="Z91" i="43"/>
  <c r="H104" i="15"/>
  <c r="J104" i="15"/>
  <c r="J31" i="40"/>
  <c r="I106" i="46"/>
  <c r="I107" i="46"/>
  <c r="I108" i="46"/>
  <c r="I109" i="46"/>
  <c r="I110" i="46"/>
  <c r="L111" i="46"/>
  <c r="T15" i="45"/>
  <c r="Y92" i="43"/>
  <c r="AA87" i="43"/>
  <c r="AA88" i="43"/>
  <c r="AA89" i="43"/>
  <c r="AA90" i="43"/>
  <c r="AA91" i="43"/>
  <c r="J33" i="40"/>
  <c r="J18" i="40"/>
  <c r="J20" i="40"/>
  <c r="J22" i="40"/>
  <c r="J24" i="40"/>
  <c r="J26" i="40"/>
  <c r="J28" i="40"/>
  <c r="J30" i="40"/>
  <c r="J32" i="40"/>
  <c r="J34" i="40"/>
  <c r="J29" i="40"/>
  <c r="J35" i="40"/>
  <c r="F26" i="34"/>
  <c r="M81" i="24"/>
  <c r="H14" i="24" s="1"/>
  <c r="F11" i="24" s="1"/>
  <c r="M82" i="24"/>
  <c r="L98" i="38"/>
  <c r="R95" i="38"/>
  <c r="R108" i="38"/>
  <c r="N91" i="38"/>
  <c r="N93" i="38"/>
  <c r="P95" i="38"/>
  <c r="N96" i="38"/>
  <c r="N108" i="38"/>
  <c r="R104" i="38"/>
  <c r="R103" i="38"/>
  <c r="M114" i="38"/>
  <c r="Q111" i="38"/>
  <c r="P111" i="38" s="1"/>
  <c r="L110" i="38"/>
  <c r="O114" i="38"/>
  <c r="R105" i="38"/>
  <c r="R109" i="38"/>
  <c r="Q113" i="38"/>
  <c r="P113" i="38" s="1"/>
  <c r="N100" i="38"/>
  <c r="R96" i="38"/>
  <c r="R97" i="38"/>
  <c r="Q106" i="38"/>
  <c r="R106" i="38" s="1"/>
  <c r="P104" i="38"/>
  <c r="N105" i="38"/>
  <c r="L113" i="38"/>
  <c r="F44" i="38"/>
  <c r="R107" i="38"/>
  <c r="P109" i="38"/>
  <c r="L112" i="38"/>
  <c r="N113" i="38"/>
  <c r="F43" i="38"/>
  <c r="F41" i="38"/>
  <c r="F42" i="38"/>
  <c r="F45" i="38"/>
  <c r="R91" i="38"/>
  <c r="P92" i="38"/>
  <c r="R93" i="38"/>
  <c r="N95" i="38"/>
  <c r="N97" i="38"/>
  <c r="P99" i="38"/>
  <c r="R100" i="38"/>
  <c r="P101" i="38"/>
  <c r="L102" i="38"/>
  <c r="N104" i="38"/>
  <c r="N107" i="38"/>
  <c r="N109" i="38"/>
  <c r="Q112" i="38"/>
  <c r="Q102" i="38"/>
  <c r="R92" i="38"/>
  <c r="L94" i="38"/>
  <c r="Q98" i="38"/>
  <c r="R99" i="38"/>
  <c r="R101" i="38"/>
  <c r="L106" i="38"/>
  <c r="Q110" i="38"/>
  <c r="N110" i="38" s="1"/>
  <c r="L111" i="38"/>
  <c r="Q94" i="38"/>
  <c r="P103" i="38"/>
  <c r="F25" i="34"/>
  <c r="F24" i="34"/>
  <c r="F27" i="34"/>
  <c r="H80" i="26"/>
  <c r="H78" i="26"/>
  <c r="H75" i="26"/>
  <c r="H77" i="26"/>
  <c r="H79" i="26"/>
  <c r="M71" i="24"/>
  <c r="M80" i="24"/>
  <c r="M84" i="24"/>
  <c r="M66" i="24"/>
  <c r="S66" i="24"/>
  <c r="M68" i="24"/>
  <c r="M70" i="24"/>
  <c r="S70" i="24"/>
  <c r="M72" i="24"/>
  <c r="M74" i="24"/>
  <c r="S74" i="24"/>
  <c r="M76" i="24"/>
  <c r="M78" i="24"/>
  <c r="S78" i="24"/>
  <c r="R80" i="24"/>
  <c r="S80" i="24" s="1"/>
  <c r="S81" i="24"/>
  <c r="O82" i="24"/>
  <c r="R84" i="24"/>
  <c r="S84" i="24" s="1"/>
  <c r="M67" i="24"/>
  <c r="M75" i="24"/>
  <c r="M79" i="24"/>
  <c r="R86" i="24"/>
  <c r="N88" i="24"/>
  <c r="S82" i="24"/>
  <c r="T85" i="24"/>
  <c r="M87" i="24" s="1"/>
  <c r="S65" i="24"/>
  <c r="R68" i="24"/>
  <c r="S69" i="24"/>
  <c r="S73" i="24"/>
  <c r="K62" i="11"/>
  <c r="I62" i="11"/>
  <c r="G62" i="11"/>
  <c r="M61" i="11"/>
  <c r="J61" i="11" s="1"/>
  <c r="M60" i="11"/>
  <c r="L60" i="11" s="1"/>
  <c r="M59" i="11"/>
  <c r="J59" i="11" s="1"/>
  <c r="M58" i="11"/>
  <c r="H58" i="11" s="1"/>
  <c r="M57" i="11"/>
  <c r="J57" i="11" s="1"/>
  <c r="AG97" i="8"/>
  <c r="AF97" i="8"/>
  <c r="AE97" i="8"/>
  <c r="AD97" i="8"/>
  <c r="AC97" i="8"/>
  <c r="AB97" i="8"/>
  <c r="AA97" i="8"/>
  <c r="Z97" i="8"/>
  <c r="Y97" i="8"/>
  <c r="AG96" i="8"/>
  <c r="AF96" i="8"/>
  <c r="AE96" i="8"/>
  <c r="AD96" i="8"/>
  <c r="AC96" i="8"/>
  <c r="AB96" i="8"/>
  <c r="AA96" i="8"/>
  <c r="Z96" i="8"/>
  <c r="Y96" i="8"/>
  <c r="AG95" i="8"/>
  <c r="AF95" i="8"/>
  <c r="AE95" i="8"/>
  <c r="AD95" i="8"/>
  <c r="AC95" i="8"/>
  <c r="AB95" i="8"/>
  <c r="AA95" i="8"/>
  <c r="Z95" i="8"/>
  <c r="Y95" i="8"/>
  <c r="AG94" i="8"/>
  <c r="AF94" i="8"/>
  <c r="AE94" i="8"/>
  <c r="AD94" i="8"/>
  <c r="AC94" i="8"/>
  <c r="AB94" i="8"/>
  <c r="AA94" i="8"/>
  <c r="Z94" i="8"/>
  <c r="Y94" i="8"/>
  <c r="AG93" i="8"/>
  <c r="AF93" i="8"/>
  <c r="AE93" i="8"/>
  <c r="AD93" i="8"/>
  <c r="AC93" i="8"/>
  <c r="AB93" i="8"/>
  <c r="AA93" i="8"/>
  <c r="Z93" i="8"/>
  <c r="Y93" i="8"/>
  <c r="AG92" i="8"/>
  <c r="AF92" i="8"/>
  <c r="AE92" i="8"/>
  <c r="AD92" i="8"/>
  <c r="AC92" i="8"/>
  <c r="AB92" i="8"/>
  <c r="AA92" i="8"/>
  <c r="Z92" i="8"/>
  <c r="Y92" i="8"/>
  <c r="AG88" i="8"/>
  <c r="AF88" i="8"/>
  <c r="AE88" i="8"/>
  <c r="AD88" i="8"/>
  <c r="AC88" i="8"/>
  <c r="AB88" i="8"/>
  <c r="AA88" i="8"/>
  <c r="Z88" i="8"/>
  <c r="Y88" i="8"/>
  <c r="AG87" i="8"/>
  <c r="AF87" i="8"/>
  <c r="AE87" i="8"/>
  <c r="AD87" i="8"/>
  <c r="AC87" i="8"/>
  <c r="AB87" i="8"/>
  <c r="AA87" i="8"/>
  <c r="Z87" i="8"/>
  <c r="Y87" i="8"/>
  <c r="AG86" i="8"/>
  <c r="AF86" i="8"/>
  <c r="AE86" i="8"/>
  <c r="AD86" i="8"/>
  <c r="AC86" i="8"/>
  <c r="AB86" i="8"/>
  <c r="AA86" i="8"/>
  <c r="Z86" i="8"/>
  <c r="Y86" i="8"/>
  <c r="AG85" i="8"/>
  <c r="AF85" i="8"/>
  <c r="AE85" i="8"/>
  <c r="AD85" i="8"/>
  <c r="AC85" i="8"/>
  <c r="AB85" i="8"/>
  <c r="AA85" i="8"/>
  <c r="Z85" i="8"/>
  <c r="Y85" i="8"/>
  <c r="AG84" i="8"/>
  <c r="AF84" i="8"/>
  <c r="AE84" i="8"/>
  <c r="AD84" i="8"/>
  <c r="AC84" i="8"/>
  <c r="AB84" i="8"/>
  <c r="AA84" i="8"/>
  <c r="Z84" i="8"/>
  <c r="Y84" i="8"/>
  <c r="AG83" i="8"/>
  <c r="AF83" i="8"/>
  <c r="AE83" i="8"/>
  <c r="AD83" i="8"/>
  <c r="AC83" i="8"/>
  <c r="AB83" i="8"/>
  <c r="AA83" i="8"/>
  <c r="Z83" i="8"/>
  <c r="Y83" i="8"/>
  <c r="H39" i="7"/>
  <c r="G39" i="7"/>
  <c r="I38" i="7"/>
  <c r="I37" i="7"/>
  <c r="I36" i="7"/>
  <c r="I35" i="7"/>
  <c r="I34" i="7"/>
  <c r="Q76" i="24" l="1"/>
  <c r="S76" i="24"/>
  <c r="F12" i="24"/>
  <c r="Q72" i="24"/>
  <c r="S72" i="24"/>
  <c r="O87" i="24"/>
  <c r="F14" i="24"/>
  <c r="S86" i="24"/>
  <c r="Q85" i="24"/>
  <c r="O84" i="24"/>
  <c r="F10" i="24"/>
  <c r="L14" i="24" s="1"/>
  <c r="J65" i="23"/>
  <c r="L61" i="11"/>
  <c r="L58" i="11"/>
  <c r="F13" i="24"/>
  <c r="I39" i="7"/>
  <c r="L59" i="11"/>
  <c r="Z92" i="43"/>
  <c r="L57" i="11"/>
  <c r="J36" i="40"/>
  <c r="I111" i="46"/>
  <c r="K111" i="46"/>
  <c r="U15" i="45"/>
  <c r="AA92" i="43"/>
  <c r="D28" i="34"/>
  <c r="M86" i="24"/>
  <c r="P106" i="38"/>
  <c r="N106" i="38"/>
  <c r="N111" i="38"/>
  <c r="L114" i="38"/>
  <c r="R113" i="38"/>
  <c r="R102" i="38"/>
  <c r="P102" i="38"/>
  <c r="N102" i="38"/>
  <c r="R110" i="38"/>
  <c r="P110" i="38"/>
  <c r="R98" i="38"/>
  <c r="P98" i="38"/>
  <c r="N112" i="38"/>
  <c r="R112" i="38"/>
  <c r="P112" i="38"/>
  <c r="R111" i="38"/>
  <c r="R94" i="38"/>
  <c r="N94" i="38"/>
  <c r="P94" i="38"/>
  <c r="N98" i="38"/>
  <c r="Q114" i="38"/>
  <c r="D27" i="34"/>
  <c r="D24" i="34"/>
  <c r="D26" i="34"/>
  <c r="F28" i="34"/>
  <c r="H28" i="34" s="1"/>
  <c r="D25" i="34"/>
  <c r="H24" i="34"/>
  <c r="H27" i="34"/>
  <c r="H26" i="34"/>
  <c r="H25" i="34"/>
  <c r="R88" i="24"/>
  <c r="O88" i="24" s="1"/>
  <c r="M85" i="24"/>
  <c r="O86" i="24"/>
  <c r="O68" i="24"/>
  <c r="S68" i="24"/>
  <c r="S87" i="24"/>
  <c r="Q84" i="24"/>
  <c r="Q68" i="24"/>
  <c r="O80" i="24"/>
  <c r="S85" i="24"/>
  <c r="M88" i="24"/>
  <c r="Q86" i="24"/>
  <c r="Q80" i="24"/>
  <c r="J58" i="11"/>
  <c r="H59" i="11"/>
  <c r="M62" i="11"/>
  <c r="J62" i="11" s="1"/>
  <c r="H57" i="11"/>
  <c r="J60" i="11"/>
  <c r="H61" i="11"/>
  <c r="H60" i="11"/>
  <c r="Y99" i="8"/>
  <c r="Y100" i="8"/>
  <c r="K14" i="24" l="1"/>
  <c r="L11" i="24"/>
  <c r="K12" i="24"/>
  <c r="K13" i="24"/>
  <c r="L12" i="24"/>
  <c r="K11" i="24"/>
  <c r="L13" i="24"/>
  <c r="L10" i="24"/>
  <c r="K10" i="24"/>
  <c r="R114" i="38"/>
  <c r="P114" i="38"/>
  <c r="N114" i="38"/>
  <c r="S88" i="24"/>
  <c r="Q88" i="24"/>
  <c r="H62" i="11"/>
  <c r="L62" i="11"/>
</calcChain>
</file>

<file path=xl/sharedStrings.xml><?xml version="1.0" encoding="utf-8"?>
<sst xmlns="http://schemas.openxmlformats.org/spreadsheetml/2006/main" count="1040" uniqueCount="193">
  <si>
    <t>Centros residenciales de servicios sociales. Principales resultados.</t>
  </si>
  <si>
    <t xml:space="preserve"> </t>
  </si>
  <si>
    <t>Centros de atención residencial</t>
  </si>
  <si>
    <t>CCAA</t>
  </si>
  <si>
    <t>Centros de atención a personas mayores</t>
  </si>
  <si>
    <t>Centros de atención a personas con discapacidad</t>
  </si>
  <si>
    <t>Centros de otro tipo</t>
  </si>
  <si>
    <t>Total</t>
  </si>
  <si>
    <t>Núm.</t>
  </si>
  <si>
    <t>% CCAA</t>
  </si>
  <si>
    <t>% Nacio.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</si>
  <si>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</si>
  <si>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</si>
  <si>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</si>
  <si>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</si>
  <si>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</si>
  <si>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</si>
  <si>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</si>
  <si>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</si>
  <si>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</si>
  <si>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</si>
  <si>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</si>
  <si>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</si>
  <si>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</si>
  <si>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</si>
  <si>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</si>
  <si>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</si>
  <si>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</si>
  <si>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 y Melilla</t>
  </si>
  <si>
    <t>Total nacional</t>
  </si>
  <si>
    <t>Centros</t>
  </si>
  <si>
    <t>Gestión Privada con lucro 8,8%</t>
  </si>
  <si>
    <t>Gestión Privada sin Lucro 3,3%</t>
  </si>
  <si>
    <t>Gestión Pública 14,2%</t>
  </si>
  <si>
    <t>Gestión privada con lucro 48,5%</t>
  </si>
  <si>
    <t>Gestión privada Sin lucro 25,2%</t>
  </si>
  <si>
    <t>Titularidad privada</t>
  </si>
  <si>
    <t>Titularidad Publica 22,7%; 1.179 Centros</t>
  </si>
  <si>
    <t>Titularidad Privada 77,3%; 4.009 Centros</t>
  </si>
  <si>
    <t>De 0 a 25 plazas</t>
  </si>
  <si>
    <t>De 26 a 50 plazas</t>
  </si>
  <si>
    <t>De 51 a 75 plazas</t>
  </si>
  <si>
    <t>De 76 a 100 plazas</t>
  </si>
  <si>
    <t>De 101 a 125 plazas</t>
  </si>
  <si>
    <t>De 126 a 150 plazas</t>
  </si>
  <si>
    <t>De 151 a 175 plazas</t>
  </si>
  <si>
    <t>De 176 a 200 plazas</t>
  </si>
  <si>
    <t>Más de 200 plazas</t>
  </si>
  <si>
    <t>Modelo de gestión</t>
  </si>
  <si>
    <t>Plazas</t>
  </si>
  <si>
    <t>Titularidad pública y gestión privada con lucro</t>
  </si>
  <si>
    <t>Titularidad pública y gestión privada sin lucro</t>
  </si>
  <si>
    <t>Titularidad y gestión pública</t>
  </si>
  <si>
    <t>Titularidad y gestión privada con lucro</t>
  </si>
  <si>
    <t>Titularidad y gestión privada sin lucro</t>
  </si>
  <si>
    <t>% Centros</t>
  </si>
  <si>
    <t xml:space="preserve"> a 50 plazas</t>
  </si>
  <si>
    <t>a 75 plazas</t>
  </si>
  <si>
    <t>a 100 plazas</t>
  </si>
  <si>
    <t>a 125 plazas</t>
  </si>
  <si>
    <t>a 150 plazas</t>
  </si>
  <si>
    <t>a 175 plazas</t>
  </si>
  <si>
    <t>a 200 plazas</t>
  </si>
  <si>
    <t>Distribución de plazas y centros dirigidos a personas mayores en función del tamaño del centro</t>
  </si>
  <si>
    <t>Tamaño del centro</t>
  </si>
  <si>
    <t>Prox. Sí</t>
  </si>
  <si>
    <t>Centros con servicios de proximidad</t>
  </si>
  <si>
    <t>Centros sin servicios de proximidad</t>
  </si>
  <si>
    <t>Totales</t>
  </si>
  <si>
    <t>Número de habitaciones de uso individual</t>
  </si>
  <si>
    <t>Número de habitaciones de uso doble</t>
  </si>
  <si>
    <t>Número de habitaciones de uso triple o más</t>
  </si>
  <si>
    <t>Dispone sistema gestión accesibilidad</t>
  </si>
  <si>
    <t>Dispone de espacio exterior</t>
  </si>
  <si>
    <t>Situado dentro de casco urbano</t>
  </si>
  <si>
    <t>Posibilidad sectorización seguridad</t>
  </si>
  <si>
    <t>Disponibilidad de internet</t>
  </si>
  <si>
    <t>% Mod.</t>
  </si>
  <si>
    <t xml:space="preserve">Accesible </t>
  </si>
  <si>
    <t>Con espacio exterior</t>
  </si>
  <si>
    <t>Dentro de casco urbano</t>
  </si>
  <si>
    <t>Sectorizable</t>
  </si>
  <si>
    <t>Con Internet</t>
  </si>
  <si>
    <t>No accesible</t>
  </si>
  <si>
    <t>Sin espacio Exterior</t>
  </si>
  <si>
    <t>Fuera del casco urbano</t>
  </si>
  <si>
    <t>No sectorizable</t>
  </si>
  <si>
    <t>Sin Internet</t>
  </si>
  <si>
    <t>Posición</t>
  </si>
  <si>
    <t>%</t>
  </si>
  <si>
    <t>Grado III</t>
  </si>
  <si>
    <t>Grado II</t>
  </si>
  <si>
    <t>Grado I</t>
  </si>
  <si>
    <t xml:space="preserve">Beneficiarios con derecho a prestación </t>
  </si>
  <si>
    <t>Prestaciones de atención residencial</t>
  </si>
  <si>
    <t>Todos</t>
  </si>
  <si>
    <t>Grado I o II</t>
  </si>
  <si>
    <t>Sin grado</t>
  </si>
  <si>
    <t>% Grado</t>
  </si>
  <si>
    <t>80 o más años</t>
  </si>
  <si>
    <t>Entre 65 y 79 años</t>
  </si>
  <si>
    <t>Menos de 65 años</t>
  </si>
  <si>
    <t>Residentes</t>
  </si>
  <si>
    <t>Grado</t>
  </si>
  <si>
    <t/>
  </si>
  <si>
    <t>Población residente por fecha, sexo, grupo de edad y nacionalidad</t>
  </si>
  <si>
    <t>Unidades: Personas</t>
  </si>
  <si>
    <t>1 de enero de 2022</t>
  </si>
  <si>
    <t>Hombres</t>
  </si>
  <si>
    <t>Mujeres</t>
  </si>
  <si>
    <t xml:space="preserve">    De 65 a 69 años</t>
  </si>
  <si>
    <t xml:space="preserve">    De 70 a 74 años  </t>
  </si>
  <si>
    <t xml:space="preserve">    De 75 a 79 años  </t>
  </si>
  <si>
    <t xml:space="preserve">    De 80 a 84 años  </t>
  </si>
  <si>
    <t xml:space="preserve">    De 85 a 89 años  </t>
  </si>
  <si>
    <t xml:space="preserve">    90 y más años</t>
  </si>
  <si>
    <t>de 80 o más años</t>
  </si>
  <si>
    <t>de 65 a 79 años</t>
  </si>
  <si>
    <t>Mod.</t>
  </si>
  <si>
    <t xml:space="preserve">Hombres </t>
  </si>
  <si>
    <t>Ratio personal por residente</t>
  </si>
  <si>
    <t>** Ratio personal por residente:  Jornada completa = 1 y  Jornada parcial = 0,5</t>
  </si>
  <si>
    <t>Valor</t>
  </si>
  <si>
    <t xml:space="preserve">Titularidad pública </t>
  </si>
  <si>
    <t>Ratio personal atención directa primer nivel por residente</t>
  </si>
  <si>
    <t>Servicios de proximidad</t>
  </si>
  <si>
    <t>Centro de día</t>
  </si>
  <si>
    <t>Otros servicios</t>
  </si>
  <si>
    <t>Jornada completa</t>
  </si>
  <si>
    <t>Jornada parcial</t>
  </si>
  <si>
    <t>Residentes permanentes</t>
  </si>
  <si>
    <t>Residentes temporales</t>
  </si>
  <si>
    <t>Gráfico 1: Centros por ámbito de actuación</t>
  </si>
  <si>
    <t>Gráfico 2: Mapa territorial de distribución de centros residenciales.</t>
  </si>
  <si>
    <t>Gráfico 3: Centros residenciales por titularidad y ámbito.</t>
  </si>
  <si>
    <t>Gráfico 4: Centros residenciales dirigidos a personas mayores por titularidad.</t>
  </si>
  <si>
    <t>Gráfico 5: Centros residenciales dirigidos a personas mayores por modelos de titularidad y gestión.</t>
  </si>
  <si>
    <t>Gráfico 6: Distribución de centros residenciales dirigidos a personas mayores por modelos de titularidad y gestión.</t>
  </si>
  <si>
    <t>Gráfico 7: Plazas medias de centros residenciales dirigidos a personas mayores por modelos de titularidad y gestión.</t>
  </si>
  <si>
    <t>Gráfico 8: Centros residenciales de personas mayores por tamaño de centro.</t>
  </si>
  <si>
    <t>Gráfico 9: Distribución acumulada de centros residenciales dirigidos a personas mayores y sus plazas en función de su tamaño.</t>
  </si>
  <si>
    <t>Gráfico 10: Implantación de servicios de proximidad en centros residenciales dirigidos a personas mayores por modelos de titularidad y gestión.</t>
  </si>
  <si>
    <t>Gráfico 11: Implantación de habitaciones de tipo individual en centros residenciales dirigidos a personas mayores por modelos de titularidad y gestión.</t>
  </si>
  <si>
    <t>Gráfico 12: Centros residenciales dirigidos a personas mayores que disponen de espacio exterior en sus instalaciones en función de modelos de titularidad y gestión.</t>
  </si>
  <si>
    <t>Gráfico 13: Centros residenciales dirigidos a personas mayores que están situados dentro del casco urbano en función de modelos de titularidad y gestión.</t>
  </si>
  <si>
    <t>Gráfico 14: Centros residenciales dirigidos a personas mayores que tiene posibilidad de sectorizar sus instalaciones por motivos de seguridad en función de modelos de titularidad y gestión.</t>
  </si>
  <si>
    <t>Gráfico 15: Centros residenciales dirigidos a personas mayores que disponen de conexión a internet en sus instalaciones en función de modelos de titularidad y gestión.</t>
  </si>
  <si>
    <t>Gráfico 16: Beneficiarios con derecho a prestaciones en función del grado de dependencia.</t>
  </si>
  <si>
    <t>Gráfico 17: Población empadronada en España de 65 años y más, por sexo.</t>
  </si>
  <si>
    <t>Gráfico 18: Usuarios de centros residenciales dirigidos a personas mayores por sexo.</t>
  </si>
  <si>
    <t>Gráfico 19: Usuarios de centros residenciales dirigidos a personas mayores por grado.</t>
  </si>
  <si>
    <t>Gráfico 20: Usuarios de centros residenciales dirigidos a personas mayores por edad y solicitudes de grados de dependencia en personas de 65 años y más, en función de la edad.</t>
  </si>
  <si>
    <t>Gráfico 21: Usuarios de centros residenciales dirigidos a personas mayores por grado de autonomía y modelos de titularidad y gestión.</t>
  </si>
  <si>
    <t>Gráfico 22: Nivel de subcontratación de trabajadores en centros residenciales dirigidos a personas mayores modelos de titularidad y gestión.</t>
  </si>
  <si>
    <t>Gráfico 23: Distribución de trabajadores en centros residenciales dirigidos a personas mayores por sexo.</t>
  </si>
  <si>
    <t>Gráfico 24: Distribución de trabajadores en centros residenciales dirigidos a personas mayores en función del tipo de jornada.</t>
  </si>
  <si>
    <t>Gráfico 25: Distribución del personal en centros dirigidos a personas mayores, en función del tipo de jornada laboral y de los modelos de titularidad-gestión.</t>
  </si>
  <si>
    <t>Gráfico 26: Centros residenciales dirigidos a personas con discapacidad por titularidad.</t>
  </si>
  <si>
    <t>Gráfico 27: Centros residenciales dirigidos a personas con discapacidad por modelos de titularidad y gestión.</t>
  </si>
  <si>
    <t>Gráfico 28: Plazas medias de centros residenciales dirigidos a personas con discapacidad por modelos de titularidad y gestión.</t>
  </si>
  <si>
    <t>Gráfico 29: Implantación de habitaciones de tipo individual en centros residenciales dirigidos a personas con discapacidad por modelos de titularidad y gestión.</t>
  </si>
  <si>
    <t>Gráfico 30: Implantación de determinadas infraestructuras o instalaciones en centros residenciales dirigidos a personas con discapacidad.</t>
  </si>
  <si>
    <t>Gráfico 31: Distribución de residentes en función de su permanencia en centros residenciales dirigidos a personas con discapacidad.</t>
  </si>
  <si>
    <t>Gráfico 32: Distribución por sexo de los residentes en centros dirigidos a personas con discapacidad.</t>
  </si>
  <si>
    <t>Gráfico 33: Distribución por grado reconocido de los residentes en centros dirigidos a personas con discapacidad.</t>
  </si>
  <si>
    <t>Gráfico 34: Distribución por edad de los residentes en centros dirigidos a personas con discapacidad.</t>
  </si>
  <si>
    <t>Gráfico 36: Distribución por sexo de los trabajadores de centros residenciales dirigidos a personas con discapacidad por modelos de titularidad y gestión.</t>
  </si>
  <si>
    <t>Gráfico 37: Distribución por tipo de jornada de los trabajadores de centros residenciales dirigidos a personas con discapacidad por modelos de titularidad y gestión.</t>
  </si>
  <si>
    <t>Gráfico 38: Ratios de personal de atención directa de primer nivel por residente en centros residenciales dirigidos a personas con discapacidad por modelos de titularidad y gestión.</t>
  </si>
  <si>
    <t>Pública</t>
  </si>
  <si>
    <t>Privada</t>
  </si>
  <si>
    <t>Centros dirigidos a personas mayores</t>
  </si>
  <si>
    <t>Centros dirigidos a personas en situación de discapacidad</t>
  </si>
  <si>
    <t>Otros Centros</t>
  </si>
  <si>
    <t>Gráfico 10b: Implantación de servicios de proximidad en centros residenciales dirigidos a personas mayores por modelos de titularidad y gestión.</t>
  </si>
  <si>
    <t>Gráfico 10a: Implantación de servicios de proximidad en centros residenciales dirigidos a personas mayores por modelos de titularidad y gestión.</t>
  </si>
  <si>
    <t>Gráfico 19: Usuarios de centros residenciales dirigidos a personas mayores por grado de autonomía.</t>
  </si>
  <si>
    <t>Gráfico 20: Usuarios de centros residenciales dirigidos a personas mayores por edad.</t>
  </si>
  <si>
    <t>Gráfico 32: Distribución por grado de autonomía de los residentes en centros dirigidos a personas con discapacidad.</t>
  </si>
  <si>
    <t>Plantilla</t>
  </si>
  <si>
    <t>Subcontratado</t>
  </si>
  <si>
    <t>* % Mod.: Porcentaje sobre el total de ese modelo de gestión</t>
  </si>
  <si>
    <t>Índice de gráficos</t>
  </si>
  <si>
    <t>** % Nacio.: Porcentaje sobre el total nacional</t>
  </si>
  <si>
    <t>Media</t>
  </si>
  <si>
    <t>Resident.</t>
  </si>
  <si>
    <t>% Tip.pers.</t>
  </si>
  <si>
    <t>Personal atención directa de primer nivel</t>
  </si>
  <si>
    <t>Personal atención directa de segundo nivel</t>
  </si>
  <si>
    <t>** % Grado: Porcentaje sobre el total de personas</t>
  </si>
  <si>
    <t>Tipo de personal</t>
  </si>
  <si>
    <t>Personal atención indirecta</t>
  </si>
  <si>
    <t>Residentes empadronados en el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</si>
</sst>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#,##0.0"/>
    <numFmt numFmtId="166" formatCode="_-* #,##0.0_-;\-* #,##0.0_-;_-* &quot;-&quot;??_-;_-@_-"/>
    <numFmt numFmtId="167" formatCode="_-* #,##0.00\ _€_-;\-* #,##0.00\ _€_-;_-* &quot;-&quot;??\ _€_-;_-@_-"/>
    <numFmt numFmtId="168" formatCode="_-* #,##0_-;\-* #,##0_-;_-* &quot;-&quot;??_-;_-@_-"/>
  </numFmts>
  <fonts count="5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color indexed="17"/>
      <name val="Arial"/>
      <family val="2"/>
    </font>
    <font>
      <sz val="9"/>
      <color rgb="FF000000"/>
      <name val="Arial"/>
      <family val="2"/>
    </font>
    <font>
      <sz val="8"/>
      <color rgb="FF008000"/>
      <name val="Arial"/>
      <family val="2"/>
    </font>
    <font>
      <sz val="8"/>
      <color theme="1"/>
      <name val="Arial"/>
      <family val="2"/>
    </font>
    <font>
      <b/>
      <sz val="8"/>
      <color rgb="FF0080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8000"/>
      <name val="Arial"/>
      <family val="2"/>
    </font>
    <font>
      <sz val="10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indexed="17"/>
      <name val="Arial"/>
      <family val="2"/>
    </font>
    <font>
      <b/>
      <sz val="10"/>
      <color rgb="FF008000"/>
      <name val="Arial"/>
      <family val="2"/>
    </font>
    <font>
      <b/>
      <sz val="10"/>
      <color theme="1"/>
      <name val="Arial"/>
      <family val="2"/>
    </font>
    <font>
      <sz val="10"/>
      <color rgb="FF007B5F"/>
      <name val="Arial"/>
      <family val="2"/>
    </font>
    <font>
      <b/>
      <sz val="11"/>
      <color rgb="FF007B5F"/>
      <name val="Calibri"/>
      <family val="2"/>
      <scheme val="minor"/>
    </font>
    <font>
      <sz val="10"/>
      <color theme="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color indexed="17"/>
      <name val="Arial"/>
      <family val="2"/>
    </font>
    <font>
      <b/>
      <sz val="8"/>
      <color rgb="FF92D050"/>
      <name val="Arial"/>
      <family val="2"/>
    </font>
    <font>
      <b/>
      <sz val="14"/>
      <color rgb="FF007B5F"/>
      <name val="Calibri"/>
      <family val="2"/>
      <scheme val="minor"/>
    </font>
    <font>
      <sz val="8"/>
      <color rgb="FF007B5F"/>
      <name val="Arial"/>
      <family val="2"/>
    </font>
    <font>
      <sz val="8"/>
      <color rgb="FF000000"/>
      <name val="Arial"/>
      <family val="2"/>
    </font>
    <font>
      <sz val="9"/>
      <color rgb="FF008000"/>
      <name val="Arial"/>
      <family val="2"/>
    </font>
    <font>
      <b/>
      <sz val="10"/>
      <color indexed="17"/>
      <name val="Arial"/>
      <family val="2"/>
    </font>
    <font>
      <sz val="8"/>
      <color rgb="FF92D050"/>
      <name val="Arial"/>
      <family val="2"/>
    </font>
    <font>
      <b/>
      <sz val="11"/>
      <color indexed="8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u/>
      <sz val="10"/>
      <color theme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b/>
      <sz val="10.5"/>
      <color theme="0"/>
      <name val="Arial"/>
      <family val="2"/>
    </font>
    <font>
      <b/>
      <sz val="10"/>
      <color rgb="FF007B5F"/>
      <name val="Arial"/>
      <family val="2"/>
    </font>
    <font>
      <sz val="11"/>
      <name val="Calibri"/>
      <family val="2"/>
      <scheme val="minor"/>
    </font>
    <font>
      <b/>
      <sz val="9"/>
      <color rgb="FF007B5F"/>
      <name val="Arial"/>
      <family val="2"/>
    </font>
    <font>
      <sz val="14"/>
      <color rgb="FF007B5F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007B5F"/>
        <bgColor indexed="64"/>
      </patternFill>
    </fill>
    <fill>
      <patternFill patternType="solid">
        <fgColor rgb="FF007B5F"/>
        <bgColor theme="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rgb="FF008000"/>
      </left>
      <right/>
      <top/>
      <bottom/>
      <diagonal/>
    </border>
    <border>
      <left/>
      <right style="medium">
        <color rgb="FF008000"/>
      </right>
      <top/>
      <bottom/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/>
      <top style="thin">
        <color rgb="FF008000"/>
      </top>
      <bottom/>
      <diagonal/>
    </border>
    <border>
      <left/>
      <right style="medium">
        <color rgb="FF008000"/>
      </right>
      <top style="thin">
        <color rgb="FF008000"/>
      </top>
      <bottom/>
      <diagonal/>
    </border>
    <border>
      <left style="medium">
        <color rgb="FF008000"/>
      </left>
      <right style="medium">
        <color theme="0"/>
      </right>
      <top style="medium">
        <color rgb="FF00800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008000"/>
      </top>
      <bottom style="medium">
        <color theme="0"/>
      </bottom>
      <diagonal/>
    </border>
    <border>
      <left style="medium">
        <color theme="0"/>
      </left>
      <right style="medium">
        <color rgb="FF008000"/>
      </right>
      <top style="medium">
        <color rgb="FF008000"/>
      </top>
      <bottom style="medium">
        <color theme="0"/>
      </bottom>
      <diagonal/>
    </border>
    <border>
      <left style="medium">
        <color rgb="FF00800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rgb="FF008000"/>
      </right>
      <top style="medium">
        <color theme="0"/>
      </top>
      <bottom style="medium">
        <color theme="0"/>
      </bottom>
      <diagonal/>
    </border>
    <border>
      <left style="medium">
        <color rgb="FF008000"/>
      </left>
      <right style="medium">
        <color theme="0"/>
      </right>
      <top style="medium">
        <color theme="0"/>
      </top>
      <bottom style="thin">
        <color rgb="FF00800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rgb="FF008000"/>
      </bottom>
      <diagonal/>
    </border>
    <border>
      <left style="medium">
        <color theme="0"/>
      </left>
      <right style="medium">
        <color rgb="FF008000"/>
      </right>
      <top style="medium">
        <color theme="0"/>
      </top>
      <bottom style="thin">
        <color rgb="FF008000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 style="medium">
        <color rgb="FF008000"/>
      </left>
      <right/>
      <top style="medium">
        <color rgb="FF008000"/>
      </top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/>
      <diagonal/>
    </border>
    <border>
      <left/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3">
    <xf numFmtId="0" fontId="0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167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12">
    <xf numFmtId="0" fontId="0" fillId="0" borderId="0" xfId="0"/>
    <xf numFmtId="0" fontId="7" fillId="2" borderId="0" xfId="0" applyFont="1" applyFill="1"/>
    <xf numFmtId="0" fontId="8" fillId="2" borderId="1" xfId="0" applyFont="1" applyFill="1" applyBorder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3" fontId="11" fillId="2" borderId="0" xfId="0" applyNumberFormat="1" applyFont="1" applyFill="1"/>
    <xf numFmtId="0" fontId="12" fillId="2" borderId="0" xfId="0" applyFont="1" applyFill="1" applyAlignment="1">
      <alignment vertical="center" wrapText="1"/>
    </xf>
    <xf numFmtId="3" fontId="13" fillId="2" borderId="0" xfId="0" applyNumberFormat="1" applyFont="1" applyFill="1" applyAlignment="1">
      <alignment horizontal="center" vertical="center" wrapText="1"/>
    </xf>
    <xf numFmtId="14" fontId="14" fillId="3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14" fontId="14" fillId="3" borderId="0" xfId="0" applyNumberFormat="1" applyFont="1" applyFill="1" applyAlignment="1">
      <alignment horizontal="center" vertical="center" wrapText="1"/>
    </xf>
    <xf numFmtId="0" fontId="8" fillId="2" borderId="0" xfId="0" applyFont="1" applyFill="1"/>
    <xf numFmtId="164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/>
    <xf numFmtId="3" fontId="0" fillId="0" borderId="0" xfId="0" applyNumberFormat="1"/>
    <xf numFmtId="0" fontId="15" fillId="0" borderId="0" xfId="0" applyFont="1" applyAlignment="1">
      <alignment vertical="center"/>
    </xf>
    <xf numFmtId="3" fontId="15" fillId="0" borderId="0" xfId="0" applyNumberFormat="1" applyFont="1" applyAlignment="1">
      <alignment vertical="center"/>
    </xf>
    <xf numFmtId="14" fontId="16" fillId="5" borderId="14" xfId="0" applyNumberFormat="1" applyFont="1" applyFill="1" applyBorder="1" applyAlignment="1">
      <alignment horizontal="center" vertical="center" wrapText="1"/>
    </xf>
    <xf numFmtId="14" fontId="16" fillId="5" borderId="15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/>
    </xf>
    <xf numFmtId="3" fontId="0" fillId="0" borderId="5" xfId="0" applyNumberFormat="1" applyBorder="1" applyAlignment="1">
      <alignment horizontal="right" vertical="center" wrapText="1" indent="1"/>
    </xf>
    <xf numFmtId="164" fontId="0" fillId="0" borderId="6" xfId="0" applyNumberFormat="1" applyBorder="1" applyAlignment="1">
      <alignment horizontal="right" vertical="center" wrapText="1" indent="1"/>
    </xf>
    <xf numFmtId="3" fontId="17" fillId="0" borderId="5" xfId="0" applyNumberFormat="1" applyFont="1" applyBorder="1" applyAlignment="1">
      <alignment horizontal="right" vertical="center" wrapText="1" indent="2"/>
    </xf>
    <xf numFmtId="164" fontId="17" fillId="0" borderId="6" xfId="0" applyNumberFormat="1" applyFont="1" applyBorder="1" applyAlignment="1">
      <alignment horizontal="right" vertical="center" wrapText="1" indent="1"/>
    </xf>
    <xf numFmtId="0" fontId="17" fillId="2" borderId="2" xfId="0" applyFont="1" applyFill="1" applyBorder="1" applyAlignment="1">
      <alignment horizontal="left" vertical="center"/>
    </xf>
    <xf numFmtId="3" fontId="0" fillId="0" borderId="2" xfId="0" applyNumberFormat="1" applyBorder="1" applyAlignment="1">
      <alignment horizontal="right" vertical="center" indent="1"/>
    </xf>
    <xf numFmtId="164" fontId="0" fillId="0" borderId="3" xfId="0" applyNumberFormat="1" applyBorder="1" applyAlignment="1">
      <alignment horizontal="right" vertical="center" wrapText="1" indent="1"/>
    </xf>
    <xf numFmtId="3" fontId="17" fillId="0" borderId="2" xfId="0" applyNumberFormat="1" applyFont="1" applyBorder="1" applyAlignment="1">
      <alignment horizontal="right" vertical="center" indent="2"/>
    </xf>
    <xf numFmtId="164" fontId="17" fillId="0" borderId="3" xfId="0" applyNumberFormat="1" applyFont="1" applyBorder="1" applyAlignment="1">
      <alignment horizontal="right" vertical="center" wrapText="1" indent="1"/>
    </xf>
    <xf numFmtId="0" fontId="17" fillId="2" borderId="16" xfId="0" applyFont="1" applyFill="1" applyBorder="1" applyAlignment="1">
      <alignment horizontal="left" vertical="center"/>
    </xf>
    <xf numFmtId="3" fontId="17" fillId="4" borderId="16" xfId="0" applyNumberFormat="1" applyFont="1" applyFill="1" applyBorder="1" applyAlignment="1">
      <alignment horizontal="right" vertical="center" indent="1"/>
    </xf>
    <xf numFmtId="164" fontId="17" fillId="2" borderId="17" xfId="0" applyNumberFormat="1" applyFont="1" applyFill="1" applyBorder="1" applyAlignment="1">
      <alignment horizontal="right" vertical="center" indent="1"/>
    </xf>
    <xf numFmtId="3" fontId="17" fillId="4" borderId="16" xfId="0" applyNumberFormat="1" applyFont="1" applyFill="1" applyBorder="1" applyAlignment="1">
      <alignment horizontal="right" vertical="center" indent="2"/>
    </xf>
    <xf numFmtId="164" fontId="13" fillId="2" borderId="0" xfId="0" applyNumberFormat="1" applyFont="1" applyFill="1" applyAlignment="1">
      <alignment vertical="center" wrapText="1"/>
    </xf>
    <xf numFmtId="3" fontId="13" fillId="2" borderId="0" xfId="0" applyNumberFormat="1" applyFont="1" applyFill="1" applyAlignment="1">
      <alignment vertical="center" wrapText="1"/>
    </xf>
    <xf numFmtId="164" fontId="0" fillId="0" borderId="0" xfId="0" applyNumberFormat="1"/>
    <xf numFmtId="0" fontId="18" fillId="2" borderId="0" xfId="0" applyFont="1" applyFill="1"/>
    <xf numFmtId="0" fontId="19" fillId="2" borderId="0" xfId="0" applyFont="1" applyFill="1"/>
    <xf numFmtId="0" fontId="14" fillId="2" borderId="0" xfId="0" applyFont="1" applyFill="1" applyAlignment="1">
      <alignment vertical="center"/>
    </xf>
    <xf numFmtId="3" fontId="12" fillId="2" borderId="0" xfId="0" applyNumberFormat="1" applyFont="1" applyFill="1" applyAlignment="1">
      <alignment horizontal="center" vertical="center"/>
    </xf>
    <xf numFmtId="0" fontId="2" fillId="0" borderId="0" xfId="2"/>
    <xf numFmtId="0" fontId="8" fillId="2" borderId="20" xfId="0" applyFont="1" applyFill="1" applyBorder="1"/>
    <xf numFmtId="0" fontId="22" fillId="2" borderId="0" xfId="0" applyFont="1" applyFill="1" applyAlignment="1">
      <alignment vertical="center"/>
    </xf>
    <xf numFmtId="14" fontId="23" fillId="3" borderId="0" xfId="0" applyNumberFormat="1" applyFont="1" applyFill="1" applyAlignment="1">
      <alignment vertical="center"/>
    </xf>
    <xf numFmtId="164" fontId="19" fillId="2" borderId="0" xfId="0" applyNumberFormat="1" applyFont="1" applyFill="1" applyAlignment="1">
      <alignment vertical="center" wrapText="1"/>
    </xf>
    <xf numFmtId="3" fontId="19" fillId="2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5" fillId="2" borderId="0" xfId="0" applyFont="1" applyFill="1"/>
    <xf numFmtId="164" fontId="0" fillId="0" borderId="0" xfId="3" applyNumberFormat="1" applyFont="1"/>
    <xf numFmtId="0" fontId="26" fillId="0" borderId="0" xfId="2" applyFont="1"/>
    <xf numFmtId="164" fontId="0" fillId="0" borderId="0" xfId="3" applyNumberFormat="1" applyFont="1" applyAlignment="1">
      <alignment horizontal="center" vertical="center"/>
    </xf>
    <xf numFmtId="0" fontId="2" fillId="0" borderId="0" xfId="2" applyAlignment="1">
      <alignment horizontal="center" vertical="center"/>
    </xf>
    <xf numFmtId="14" fontId="14" fillId="3" borderId="21" xfId="2" applyNumberFormat="1" applyFont="1" applyFill="1" applyBorder="1" applyAlignment="1">
      <alignment horizontal="center" vertical="center" wrapText="1"/>
    </xf>
    <xf numFmtId="14" fontId="14" fillId="2" borderId="4" xfId="2" applyNumberFormat="1" applyFont="1" applyFill="1" applyBorder="1" applyAlignment="1">
      <alignment horizontal="center" vertical="center" wrapText="1"/>
    </xf>
    <xf numFmtId="10" fontId="12" fillId="2" borderId="3" xfId="3" applyNumberFormat="1" applyFont="1" applyFill="1" applyBorder="1" applyAlignment="1">
      <alignment horizontal="center" vertical="center" wrapText="1"/>
    </xf>
    <xf numFmtId="10" fontId="2" fillId="0" borderId="0" xfId="2" applyNumberFormat="1"/>
    <xf numFmtId="0" fontId="14" fillId="2" borderId="23" xfId="2" applyFont="1" applyFill="1" applyBorder="1" applyAlignment="1">
      <alignment vertical="center"/>
    </xf>
    <xf numFmtId="0" fontId="14" fillId="2" borderId="26" xfId="2" applyFont="1" applyFill="1" applyBorder="1" applyAlignment="1">
      <alignment vertical="center"/>
    </xf>
    <xf numFmtId="14" fontId="14" fillId="3" borderId="25" xfId="2" applyNumberFormat="1" applyFont="1" applyFill="1" applyBorder="1" applyAlignment="1">
      <alignment horizontal="center" vertical="center" wrapText="1"/>
    </xf>
    <xf numFmtId="14" fontId="14" fillId="3" borderId="22" xfId="2" applyNumberFormat="1" applyFont="1" applyFill="1" applyBorder="1" applyAlignment="1">
      <alignment horizontal="center" vertical="center" wrapText="1"/>
    </xf>
    <xf numFmtId="14" fontId="14" fillId="2" borderId="27" xfId="2" applyNumberFormat="1" applyFont="1" applyFill="1" applyBorder="1" applyAlignment="1">
      <alignment horizontal="center" vertical="center" wrapText="1"/>
    </xf>
    <xf numFmtId="0" fontId="14" fillId="2" borderId="23" xfId="2" applyFont="1" applyFill="1" applyBorder="1" applyAlignment="1">
      <alignment vertical="center" wrapText="1"/>
    </xf>
    <xf numFmtId="0" fontId="14" fillId="7" borderId="23" xfId="2" applyFont="1" applyFill="1" applyBorder="1" applyAlignment="1">
      <alignment vertical="center" wrapText="1"/>
    </xf>
    <xf numFmtId="0" fontId="14" fillId="2" borderId="24" xfId="2" applyFont="1" applyFill="1" applyBorder="1" applyAlignment="1">
      <alignment vertical="center" wrapText="1"/>
    </xf>
    <xf numFmtId="10" fontId="12" fillId="2" borderId="24" xfId="3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11" fillId="2" borderId="0" xfId="0" applyNumberFormat="1" applyFont="1" applyFill="1"/>
    <xf numFmtId="0" fontId="19" fillId="2" borderId="0" xfId="0" applyFont="1" applyFill="1" applyAlignment="1">
      <alignment vertical="center"/>
    </xf>
    <xf numFmtId="164" fontId="19" fillId="2" borderId="0" xfId="0" applyNumberFormat="1" applyFont="1" applyFill="1" applyAlignment="1">
      <alignment vertical="center"/>
    </xf>
    <xf numFmtId="3" fontId="8" fillId="2" borderId="0" xfId="0" applyNumberFormat="1" applyFont="1" applyFill="1"/>
    <xf numFmtId="164" fontId="24" fillId="2" borderId="0" xfId="0" applyNumberFormat="1" applyFont="1" applyFill="1" applyAlignment="1">
      <alignment vertical="center"/>
    </xf>
    <xf numFmtId="164" fontId="19" fillId="2" borderId="0" xfId="0" applyNumberFormat="1" applyFont="1" applyFill="1" applyAlignment="1">
      <alignment horizontal="center" vertical="center"/>
    </xf>
    <xf numFmtId="3" fontId="19" fillId="2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Alignment="1">
      <alignment vertical="center"/>
    </xf>
    <xf numFmtId="3" fontId="19" fillId="2" borderId="0" xfId="0" applyNumberFormat="1" applyFont="1" applyFill="1" applyAlignment="1">
      <alignment vertical="center"/>
    </xf>
    <xf numFmtId="3" fontId="12" fillId="2" borderId="0" xfId="0" applyNumberFormat="1" applyFont="1" applyFill="1"/>
    <xf numFmtId="0" fontId="12" fillId="2" borderId="0" xfId="0" applyFont="1" applyFill="1" applyAlignment="1">
      <alignment vertical="center"/>
    </xf>
    <xf numFmtId="3" fontId="12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164" fontId="13" fillId="2" borderId="0" xfId="0" applyNumberFormat="1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14" fontId="14" fillId="3" borderId="0" xfId="0" applyNumberFormat="1" applyFont="1" applyFill="1" applyAlignment="1">
      <alignment vertical="center" wrapText="1"/>
    </xf>
    <xf numFmtId="14" fontId="14" fillId="3" borderId="0" xfId="0" applyNumberFormat="1" applyFont="1" applyFill="1" applyAlignment="1">
      <alignment horizontal="center" vertical="center"/>
    </xf>
    <xf numFmtId="3" fontId="7" fillId="4" borderId="0" xfId="0" applyNumberFormat="1" applyFont="1" applyFill="1" applyAlignment="1">
      <alignment vertical="center"/>
    </xf>
    <xf numFmtId="4" fontId="14" fillId="2" borderId="0" xfId="0" applyNumberFormat="1" applyFont="1" applyFill="1" applyAlignment="1">
      <alignment horizontal="center" vertical="center" wrapText="1"/>
    </xf>
    <xf numFmtId="0" fontId="31" fillId="2" borderId="0" xfId="0" applyFont="1" applyFill="1" applyAlignment="1">
      <alignment vertical="center"/>
    </xf>
    <xf numFmtId="3" fontId="14" fillId="2" borderId="0" xfId="0" applyNumberFormat="1" applyFont="1" applyFill="1" applyAlignment="1">
      <alignment vertical="center"/>
    </xf>
    <xf numFmtId="4" fontId="8" fillId="2" borderId="0" xfId="0" applyNumberFormat="1" applyFont="1" applyFill="1"/>
    <xf numFmtId="4" fontId="8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4" fontId="19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0" borderId="0" xfId="0" applyFont="1"/>
    <xf numFmtId="0" fontId="32" fillId="2" borderId="0" xfId="2" applyFont="1" applyFill="1"/>
    <xf numFmtId="164" fontId="8" fillId="2" borderId="0" xfId="7" applyNumberFormat="1" applyFont="1" applyFill="1"/>
    <xf numFmtId="164" fontId="0" fillId="0" borderId="0" xfId="7" applyNumberFormat="1" applyFont="1"/>
    <xf numFmtId="0" fontId="33" fillId="2" borderId="0" xfId="0" applyFont="1" applyFill="1"/>
    <xf numFmtId="0" fontId="19" fillId="2" borderId="1" xfId="0" applyFont="1" applyFill="1" applyBorder="1"/>
    <xf numFmtId="0" fontId="9" fillId="2" borderId="0" xfId="0" applyFont="1" applyFill="1"/>
    <xf numFmtId="164" fontId="35" fillId="2" borderId="0" xfId="0" applyNumberFormat="1" applyFont="1" applyFill="1" applyAlignment="1">
      <alignment horizontal="center" vertical="center" wrapText="1"/>
    </xf>
    <xf numFmtId="0" fontId="34" fillId="2" borderId="0" xfId="0" applyFont="1" applyFill="1"/>
    <xf numFmtId="0" fontId="30" fillId="2" borderId="17" xfId="0" applyFont="1" applyFill="1" applyBorder="1" applyAlignment="1">
      <alignment vertical="center"/>
    </xf>
    <xf numFmtId="0" fontId="15" fillId="2" borderId="0" xfId="0" applyFont="1" applyFill="1"/>
    <xf numFmtId="0" fontId="27" fillId="2" borderId="0" xfId="0" applyFont="1" applyFill="1"/>
    <xf numFmtId="0" fontId="28" fillId="2" borderId="0" xfId="0" applyFont="1" applyFill="1" applyAlignment="1">
      <alignment vertical="center"/>
    </xf>
    <xf numFmtId="3" fontId="29" fillId="2" borderId="0" xfId="0" applyNumberFormat="1" applyFont="1" applyFill="1" applyAlignment="1">
      <alignment vertical="center"/>
    </xf>
    <xf numFmtId="4" fontId="19" fillId="2" borderId="0" xfId="0" applyNumberFormat="1" applyFont="1" applyFill="1"/>
    <xf numFmtId="0" fontId="36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164" fontId="34" fillId="2" borderId="0" xfId="0" applyNumberFormat="1" applyFont="1" applyFill="1" applyAlignment="1">
      <alignment vertical="center"/>
    </xf>
    <xf numFmtId="3" fontId="37" fillId="2" borderId="0" xfId="0" applyNumberFormat="1" applyFont="1" applyFill="1" applyAlignment="1">
      <alignment horizontal="center" vertical="center"/>
    </xf>
    <xf numFmtId="164" fontId="37" fillId="2" borderId="0" xfId="0" applyNumberFormat="1" applyFont="1" applyFill="1" applyAlignment="1">
      <alignment horizontal="center" vertical="center" wrapText="1"/>
    </xf>
    <xf numFmtId="4" fontId="31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right" vertical="center"/>
    </xf>
    <xf numFmtId="0" fontId="14" fillId="4" borderId="0" xfId="0" applyFont="1" applyFill="1" applyAlignment="1">
      <alignment horizontal="left" vertical="center"/>
    </xf>
    <xf numFmtId="3" fontId="14" fillId="4" borderId="0" xfId="0" applyNumberFormat="1" applyFont="1" applyFill="1" applyAlignment="1">
      <alignment horizontal="center" vertical="center"/>
    </xf>
    <xf numFmtId="164" fontId="14" fillId="2" borderId="0" xfId="0" applyNumberFormat="1" applyFont="1" applyFill="1" applyAlignment="1">
      <alignment horizontal="center" vertical="center"/>
    </xf>
    <xf numFmtId="4" fontId="14" fillId="2" borderId="0" xfId="0" applyNumberFormat="1" applyFont="1" applyFill="1" applyAlignment="1">
      <alignment horizontal="center" vertical="center"/>
    </xf>
    <xf numFmtId="164" fontId="34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164" fontId="23" fillId="2" borderId="0" xfId="0" applyNumberFormat="1" applyFont="1" applyFill="1" applyAlignment="1">
      <alignment horizontal="center" vertical="center"/>
    </xf>
    <xf numFmtId="164" fontId="23" fillId="2" borderId="0" xfId="0" applyNumberFormat="1" applyFont="1" applyFill="1" applyAlignment="1">
      <alignment horizontal="center" vertical="center" wrapText="1"/>
    </xf>
    <xf numFmtId="14" fontId="23" fillId="3" borderId="0" xfId="0" applyNumberFormat="1" applyFont="1" applyFill="1" applyAlignment="1">
      <alignment horizontal="center" vertical="center" wrapText="1"/>
    </xf>
    <xf numFmtId="0" fontId="30" fillId="2" borderId="0" xfId="0" applyFont="1" applyFill="1" applyAlignment="1">
      <alignment vertical="center"/>
    </xf>
    <xf numFmtId="0" fontId="11" fillId="2" borderId="18" xfId="0" applyFont="1" applyFill="1" applyBorder="1"/>
    <xf numFmtId="0" fontId="10" fillId="2" borderId="18" xfId="0" applyFont="1" applyFill="1" applyBorder="1" applyAlignment="1">
      <alignment vertical="center"/>
    </xf>
    <xf numFmtId="0" fontId="40" fillId="0" borderId="0" xfId="0" applyFont="1"/>
    <xf numFmtId="14" fontId="23" fillId="3" borderId="0" xfId="0" applyNumberFormat="1" applyFont="1" applyFill="1" applyAlignment="1">
      <alignment horizontal="left" vertical="center"/>
    </xf>
    <xf numFmtId="3" fontId="18" fillId="2" borderId="0" xfId="0" applyNumberFormat="1" applyFont="1" applyFill="1"/>
    <xf numFmtId="3" fontId="14" fillId="2" borderId="0" xfId="0" applyNumberFormat="1" applyFont="1" applyFill="1" applyAlignment="1">
      <alignment horizontal="center" vertical="center" wrapText="1"/>
    </xf>
    <xf numFmtId="3" fontId="14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/>
    </xf>
    <xf numFmtId="164" fontId="14" fillId="2" borderId="0" xfId="0" applyNumberFormat="1" applyFont="1" applyFill="1" applyAlignment="1">
      <alignment vertical="center"/>
    </xf>
    <xf numFmtId="164" fontId="12" fillId="2" borderId="0" xfId="0" applyNumberFormat="1" applyFont="1" applyFill="1" applyAlignment="1">
      <alignment vertical="center"/>
    </xf>
    <xf numFmtId="3" fontId="12" fillId="2" borderId="0" xfId="0" applyNumberFormat="1" applyFont="1" applyFill="1" applyAlignment="1">
      <alignment vertical="center"/>
    </xf>
    <xf numFmtId="14" fontId="14" fillId="2" borderId="0" xfId="0" applyNumberFormat="1" applyFont="1" applyFill="1" applyAlignment="1">
      <alignment vertical="center"/>
    </xf>
    <xf numFmtId="14" fontId="14" fillId="2" borderId="0" xfId="0" applyNumberFormat="1" applyFont="1" applyFill="1" applyAlignment="1">
      <alignment vertical="center" wrapText="1"/>
    </xf>
    <xf numFmtId="14" fontId="14" fillId="2" borderId="0" xfId="0" applyNumberFormat="1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vertical="center" wrapText="1"/>
    </xf>
    <xf numFmtId="164" fontId="8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center" vertical="center"/>
    </xf>
    <xf numFmtId="164" fontId="14" fillId="2" borderId="0" xfId="0" applyNumberFormat="1" applyFont="1" applyFill="1" applyAlignment="1">
      <alignment horizontal="center" vertical="center" wrapText="1"/>
    </xf>
    <xf numFmtId="14" fontId="23" fillId="3" borderId="0" xfId="0" applyNumberFormat="1" applyFont="1" applyFill="1" applyAlignment="1">
      <alignment vertical="center" wrapText="1"/>
    </xf>
    <xf numFmtId="0" fontId="21" fillId="2" borderId="0" xfId="0" applyFont="1" applyFill="1" applyAlignment="1">
      <alignment vertical="center"/>
    </xf>
    <xf numFmtId="164" fontId="21" fillId="2" borderId="0" xfId="0" applyNumberFormat="1" applyFont="1" applyFill="1" applyAlignment="1">
      <alignment vertical="center"/>
    </xf>
    <xf numFmtId="14" fontId="21" fillId="2" borderId="0" xfId="0" applyNumberFormat="1" applyFont="1" applyFill="1" applyAlignment="1">
      <alignment horizontal="center" vertical="center" wrapText="1"/>
    </xf>
    <xf numFmtId="0" fontId="27" fillId="0" borderId="0" xfId="0" applyFont="1" applyAlignment="1">
      <alignment horizontal="center"/>
    </xf>
    <xf numFmtId="164" fontId="27" fillId="0" borderId="0" xfId="0" applyNumberFormat="1" applyFont="1" applyAlignment="1">
      <alignment horizontal="center"/>
    </xf>
    <xf numFmtId="164" fontId="29" fillId="2" borderId="0" xfId="0" applyNumberFormat="1" applyFont="1" applyFill="1" applyAlignment="1">
      <alignment horizontal="center" vertical="center" wrapText="1"/>
    </xf>
    <xf numFmtId="3" fontId="29" fillId="2" borderId="0" xfId="0" applyNumberFormat="1" applyFont="1" applyFill="1" applyAlignment="1">
      <alignment horizontal="center" vertical="center" wrapText="1"/>
    </xf>
    <xf numFmtId="4" fontId="21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3" fontId="20" fillId="2" borderId="0" xfId="0" applyNumberFormat="1" applyFont="1" applyFill="1" applyAlignment="1">
      <alignment vertical="center"/>
    </xf>
    <xf numFmtId="4" fontId="20" fillId="2" borderId="0" xfId="0" applyNumberFormat="1" applyFont="1" applyFill="1" applyAlignment="1">
      <alignment vertical="center"/>
    </xf>
    <xf numFmtId="164" fontId="15" fillId="2" borderId="0" xfId="0" applyNumberFormat="1" applyFont="1" applyFill="1"/>
    <xf numFmtId="164" fontId="28" fillId="2" borderId="0" xfId="0" applyNumberFormat="1" applyFont="1" applyFill="1" applyAlignment="1">
      <alignment vertical="center"/>
    </xf>
    <xf numFmtId="3" fontId="29" fillId="2" borderId="0" xfId="0" applyNumberFormat="1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left" vertical="center"/>
    </xf>
    <xf numFmtId="0" fontId="14" fillId="2" borderId="0" xfId="0" applyFont="1" applyFill="1"/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vertical="center"/>
    </xf>
    <xf numFmtId="164" fontId="20" fillId="2" borderId="0" xfId="0" applyNumberFormat="1" applyFont="1" applyFill="1" applyAlignment="1">
      <alignment vertical="center"/>
    </xf>
    <xf numFmtId="0" fontId="41" fillId="0" borderId="0" xfId="0" applyFont="1"/>
    <xf numFmtId="165" fontId="0" fillId="0" borderId="0" xfId="0" applyNumberFormat="1"/>
    <xf numFmtId="0" fontId="19" fillId="0" borderId="0" xfId="0" applyFont="1" applyAlignment="1">
      <alignment vertical="center"/>
    </xf>
    <xf numFmtId="0" fontId="16" fillId="0" borderId="28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27" fillId="0" borderId="29" xfId="0" applyFont="1" applyBorder="1"/>
    <xf numFmtId="0" fontId="27" fillId="0" borderId="30" xfId="0" applyFont="1" applyBorder="1"/>
    <xf numFmtId="3" fontId="8" fillId="0" borderId="0" xfId="0" applyNumberFormat="1" applyFont="1"/>
    <xf numFmtId="0" fontId="36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17" fillId="2" borderId="0" xfId="0" applyFont="1" applyFill="1" applyAlignment="1">
      <alignment vertical="center"/>
    </xf>
    <xf numFmtId="3" fontId="0" fillId="2" borderId="0" xfId="0" applyNumberForma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14" fontId="17" fillId="3" borderId="0" xfId="0" applyNumberFormat="1" applyFont="1" applyFill="1" applyAlignment="1">
      <alignment vertical="center"/>
    </xf>
    <xf numFmtId="164" fontId="17" fillId="2" borderId="0" xfId="0" applyNumberFormat="1" applyFont="1" applyFill="1" applyAlignment="1">
      <alignment vertical="center"/>
    </xf>
    <xf numFmtId="3" fontId="17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3" fontId="0" fillId="2" borderId="0" xfId="0" applyNumberFormat="1" applyFill="1" applyAlignment="1">
      <alignment vertical="center"/>
    </xf>
    <xf numFmtId="14" fontId="17" fillId="3" borderId="0" xfId="0" applyNumberFormat="1" applyFont="1" applyFill="1" applyAlignment="1">
      <alignment vertical="center" wrapText="1"/>
    </xf>
    <xf numFmtId="14" fontId="17" fillId="3" borderId="0" xfId="0" applyNumberFormat="1" applyFont="1" applyFill="1" applyAlignment="1">
      <alignment horizontal="center" vertical="center"/>
    </xf>
    <xf numFmtId="3" fontId="17" fillId="4" borderId="0" xfId="0" applyNumberFormat="1" applyFont="1" applyFill="1" applyAlignment="1">
      <alignment vertical="center"/>
    </xf>
    <xf numFmtId="0" fontId="27" fillId="0" borderId="0" xfId="0" applyFont="1"/>
    <xf numFmtId="3" fontId="20" fillId="2" borderId="0" xfId="0" applyNumberFormat="1" applyFont="1" applyFill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 wrapText="1"/>
    </xf>
    <xf numFmtId="0" fontId="24" fillId="2" borderId="0" xfId="0" applyFont="1" applyFill="1"/>
    <xf numFmtId="14" fontId="23" fillId="2" borderId="0" xfId="0" applyNumberFormat="1" applyFont="1" applyFill="1" applyAlignment="1">
      <alignment horizontal="center" vertical="center" wrapText="1"/>
    </xf>
    <xf numFmtId="3" fontId="18" fillId="2" borderId="0" xfId="0" applyNumberFormat="1" applyFont="1" applyFill="1" applyAlignment="1">
      <alignment horizontal="center" vertical="center" wrapText="1"/>
    </xf>
    <xf numFmtId="3" fontId="23" fillId="2" borderId="0" xfId="0" applyNumberFormat="1" applyFont="1" applyFill="1" applyAlignment="1">
      <alignment horizontal="center" vertical="center" wrapText="1"/>
    </xf>
    <xf numFmtId="3" fontId="18" fillId="2" borderId="0" xfId="0" applyNumberFormat="1" applyFont="1" applyFill="1" applyAlignment="1">
      <alignment horizontal="center" vertical="center"/>
    </xf>
    <xf numFmtId="3" fontId="23" fillId="2" borderId="0" xfId="0" applyNumberFormat="1" applyFont="1" applyFill="1" applyAlignment="1">
      <alignment horizontal="center" vertical="center"/>
    </xf>
    <xf numFmtId="164" fontId="23" fillId="2" borderId="0" xfId="0" applyNumberFormat="1" applyFont="1" applyFill="1" applyAlignment="1">
      <alignment horizontal="left" vertical="center"/>
    </xf>
    <xf numFmtId="14" fontId="0" fillId="0" borderId="0" xfId="0" applyNumberFormat="1" applyAlignment="1">
      <alignment horizontal="left"/>
    </xf>
    <xf numFmtId="3" fontId="21" fillId="2" borderId="0" xfId="0" applyNumberFormat="1" applyFont="1" applyFill="1" applyAlignment="1">
      <alignment horizontal="center" vertical="center"/>
    </xf>
    <xf numFmtId="14" fontId="21" fillId="3" borderId="0" xfId="0" applyNumberFormat="1" applyFont="1" applyFill="1" applyAlignment="1">
      <alignment vertical="center" wrapText="1"/>
    </xf>
    <xf numFmtId="164" fontId="27" fillId="0" borderId="0" xfId="0" applyNumberFormat="1" applyFont="1"/>
    <xf numFmtId="0" fontId="5" fillId="0" borderId="0" xfId="2" applyFont="1"/>
    <xf numFmtId="0" fontId="21" fillId="2" borderId="0" xfId="2" applyFont="1" applyFill="1" applyAlignment="1">
      <alignment horizontal="center" vertical="center" wrapText="1"/>
    </xf>
    <xf numFmtId="14" fontId="21" fillId="3" borderId="0" xfId="2" applyNumberFormat="1" applyFont="1" applyFill="1" applyAlignment="1">
      <alignment horizontal="center" vertical="center" wrapText="1"/>
    </xf>
    <xf numFmtId="0" fontId="21" fillId="2" borderId="0" xfId="2" applyFont="1" applyFill="1" applyAlignment="1">
      <alignment vertical="center" wrapText="1"/>
    </xf>
    <xf numFmtId="10" fontId="21" fillId="2" borderId="0" xfId="3" applyNumberFormat="1" applyFont="1" applyFill="1" applyBorder="1" applyAlignment="1">
      <alignment horizontal="center" vertical="center" wrapText="1"/>
    </xf>
    <xf numFmtId="0" fontId="20" fillId="2" borderId="0" xfId="0" applyFont="1" applyFill="1"/>
    <xf numFmtId="0" fontId="16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 wrapText="1"/>
    </xf>
    <xf numFmtId="3" fontId="27" fillId="0" borderId="0" xfId="0" applyNumberFormat="1" applyFont="1" applyAlignment="1">
      <alignment horizontal="right" vertical="center" wrapText="1" indent="1"/>
    </xf>
    <xf numFmtId="164" fontId="27" fillId="0" borderId="0" xfId="0" applyNumberFormat="1" applyFont="1" applyAlignment="1">
      <alignment horizontal="right" vertical="center" wrapText="1" indent="1"/>
    </xf>
    <xf numFmtId="3" fontId="16" fillId="0" borderId="0" xfId="0" applyNumberFormat="1" applyFont="1" applyAlignment="1">
      <alignment horizontal="right" vertical="center" wrapText="1" indent="1"/>
    </xf>
    <xf numFmtId="3" fontId="27" fillId="0" borderId="0" xfId="0" applyNumberFormat="1" applyFont="1" applyAlignment="1">
      <alignment horizontal="right" vertical="center" indent="1"/>
    </xf>
    <xf numFmtId="0" fontId="16" fillId="0" borderId="0" xfId="0" applyFont="1" applyAlignment="1">
      <alignment horizontal="left" vertical="center"/>
    </xf>
    <xf numFmtId="3" fontId="16" fillId="0" borderId="0" xfId="0" applyNumberFormat="1" applyFont="1" applyAlignment="1">
      <alignment horizontal="right" vertical="center" indent="1"/>
    </xf>
    <xf numFmtId="164" fontId="16" fillId="0" borderId="0" xfId="0" applyNumberFormat="1" applyFont="1" applyAlignment="1">
      <alignment horizontal="right" vertical="center" indent="1"/>
    </xf>
    <xf numFmtId="0" fontId="20" fillId="0" borderId="0" xfId="0" applyFont="1"/>
    <xf numFmtId="3" fontId="27" fillId="0" borderId="0" xfId="0" applyNumberFormat="1" applyFont="1" applyAlignment="1">
      <alignment horizontal="center" vertical="center" wrapText="1"/>
    </xf>
    <xf numFmtId="164" fontId="27" fillId="0" borderId="0" xfId="0" applyNumberFormat="1" applyFont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27" fillId="0" borderId="0" xfId="0" applyFont="1" applyAlignment="1">
      <alignment wrapText="1"/>
    </xf>
    <xf numFmtId="164" fontId="27" fillId="0" borderId="0" xfId="7" applyNumberFormat="1" applyFont="1" applyFill="1" applyBorder="1" applyAlignment="1">
      <alignment horizontal="center" vertical="center" wrapText="1"/>
    </xf>
    <xf numFmtId="164" fontId="16" fillId="0" borderId="0" xfId="7" applyNumberFormat="1" applyFont="1" applyFill="1" applyBorder="1" applyAlignment="1">
      <alignment horizontal="center" vertical="center" wrapText="1"/>
    </xf>
    <xf numFmtId="164" fontId="27" fillId="0" borderId="0" xfId="0" applyNumberFormat="1" applyFont="1" applyAlignment="1">
      <alignment horizontal="center" vertical="center"/>
    </xf>
    <xf numFmtId="10" fontId="43" fillId="0" borderId="0" xfId="7" applyNumberFormat="1" applyFont="1" applyFill="1" applyBorder="1"/>
    <xf numFmtId="3" fontId="27" fillId="0" borderId="0" xfId="0" applyNumberFormat="1" applyFont="1"/>
    <xf numFmtId="168" fontId="43" fillId="0" borderId="0" xfId="6" applyNumberFormat="1" applyFont="1" applyFill="1" applyBorder="1"/>
    <xf numFmtId="168" fontId="27" fillId="0" borderId="0" xfId="6" applyNumberFormat="1" applyFont="1" applyFill="1" applyBorder="1"/>
    <xf numFmtId="164" fontId="16" fillId="0" borderId="0" xfId="0" applyNumberFormat="1" applyFont="1" applyAlignment="1">
      <alignment horizontal="center" vertical="center" wrapText="1"/>
    </xf>
    <xf numFmtId="0" fontId="43" fillId="2" borderId="0" xfId="0" applyFont="1" applyFill="1"/>
    <xf numFmtId="0" fontId="20" fillId="2" borderId="0" xfId="0" applyFont="1" applyFill="1" applyAlignment="1">
      <alignment horizontal="center"/>
    </xf>
    <xf numFmtId="3" fontId="43" fillId="2" borderId="0" xfId="0" applyNumberFormat="1" applyFont="1" applyFill="1"/>
    <xf numFmtId="14" fontId="21" fillId="3" borderId="0" xfId="0" applyNumberFormat="1" applyFont="1" applyFill="1" applyAlignment="1">
      <alignment horizontal="center" vertical="center" wrapText="1"/>
    </xf>
    <xf numFmtId="3" fontId="21" fillId="4" borderId="0" xfId="0" applyNumberFormat="1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0" fontId="44" fillId="2" borderId="0" xfId="0" applyFont="1" applyFill="1" applyAlignment="1">
      <alignment vertical="center"/>
    </xf>
    <xf numFmtId="3" fontId="20" fillId="2" borderId="0" xfId="0" applyNumberFormat="1" applyFont="1" applyFill="1" applyAlignment="1">
      <alignment horizontal="left" vertical="center"/>
    </xf>
    <xf numFmtId="0" fontId="27" fillId="0" borderId="19" xfId="0" applyFont="1" applyBorder="1"/>
    <xf numFmtId="0" fontId="16" fillId="0" borderId="19" xfId="0" applyFont="1" applyBorder="1" applyAlignment="1">
      <alignment horizontal="left"/>
    </xf>
    <xf numFmtId="10" fontId="27" fillId="0" borderId="0" xfId="7" applyNumberFormat="1" applyFont="1" applyFill="1"/>
    <xf numFmtId="10" fontId="27" fillId="0" borderId="0" xfId="7" applyNumberFormat="1" applyFont="1"/>
    <xf numFmtId="164" fontId="27" fillId="0" borderId="0" xfId="7" applyNumberFormat="1" applyFont="1"/>
    <xf numFmtId="10" fontId="27" fillId="0" borderId="0" xfId="0" applyNumberFormat="1" applyFont="1"/>
    <xf numFmtId="168" fontId="20" fillId="0" borderId="0" xfId="6" applyNumberFormat="1" applyFont="1" applyFill="1" applyBorder="1"/>
    <xf numFmtId="10" fontId="20" fillId="0" borderId="0" xfId="7" applyNumberFormat="1" applyFont="1" applyFill="1" applyBorder="1"/>
    <xf numFmtId="14" fontId="27" fillId="0" borderId="0" xfId="0" applyNumberFormat="1" applyFont="1"/>
    <xf numFmtId="165" fontId="27" fillId="0" borderId="0" xfId="0" applyNumberFormat="1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14" fontId="16" fillId="0" borderId="0" xfId="0" applyNumberFormat="1" applyFont="1" applyAlignment="1">
      <alignment vertical="center"/>
    </xf>
    <xf numFmtId="165" fontId="27" fillId="0" borderId="0" xfId="0" applyNumberFormat="1" applyFont="1"/>
    <xf numFmtId="0" fontId="27" fillId="0" borderId="0" xfId="0" applyFont="1" applyAlignment="1">
      <alignment vertical="center"/>
    </xf>
    <xf numFmtId="14" fontId="16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0" fontId="43" fillId="0" borderId="0" xfId="0" applyFont="1"/>
    <xf numFmtId="0" fontId="21" fillId="0" borderId="0" xfId="0" applyFont="1" applyAlignment="1">
      <alignment vertical="center"/>
    </xf>
    <xf numFmtId="3" fontId="20" fillId="0" borderId="0" xfId="0" applyNumberFormat="1" applyFont="1" applyAlignment="1">
      <alignment horizontal="left" vertical="center"/>
    </xf>
    <xf numFmtId="14" fontId="21" fillId="0" borderId="0" xfId="0" applyNumberFormat="1" applyFont="1" applyAlignment="1">
      <alignment vertical="center" wrapText="1"/>
    </xf>
    <xf numFmtId="3" fontId="27" fillId="0" borderId="0" xfId="0" applyNumberFormat="1" applyFont="1" applyAlignment="1">
      <alignment vertical="center" wrapText="1"/>
    </xf>
    <xf numFmtId="3" fontId="46" fillId="0" borderId="0" xfId="0" applyNumberFormat="1" applyFont="1" applyAlignment="1">
      <alignment horizontal="center" vertical="center" wrapText="1"/>
    </xf>
    <xf numFmtId="164" fontId="46" fillId="0" borderId="0" xfId="0" applyNumberFormat="1" applyFont="1" applyAlignment="1">
      <alignment horizontal="center" vertical="center" wrapText="1"/>
    </xf>
    <xf numFmtId="3" fontId="16" fillId="0" borderId="0" xfId="0" applyNumberFormat="1" applyFont="1" applyAlignment="1">
      <alignment vertical="center"/>
    </xf>
    <xf numFmtId="3" fontId="46" fillId="0" borderId="0" xfId="0" applyNumberFormat="1" applyFont="1" applyAlignment="1">
      <alignment horizontal="center" vertical="center"/>
    </xf>
    <xf numFmtId="164" fontId="46" fillId="0" borderId="0" xfId="0" applyNumberFormat="1" applyFont="1" applyAlignment="1">
      <alignment horizontal="center" vertical="center"/>
    </xf>
    <xf numFmtId="0" fontId="47" fillId="0" borderId="0" xfId="0" applyFont="1"/>
    <xf numFmtId="164" fontId="20" fillId="0" borderId="0" xfId="7" applyNumberFormat="1" applyFont="1" applyAlignment="1">
      <alignment horizontal="left" indent="1"/>
    </xf>
    <xf numFmtId="0" fontId="1" fillId="0" borderId="0" xfId="11"/>
    <xf numFmtId="0" fontId="27" fillId="0" borderId="0" xfId="0" applyFont="1" applyAlignment="1">
      <alignment vertical="center" wrapText="1"/>
    </xf>
    <xf numFmtId="164" fontId="27" fillId="0" borderId="0" xfId="0" applyNumberFormat="1" applyFont="1" applyAlignment="1">
      <alignment vertical="center" wrapText="1"/>
    </xf>
    <xf numFmtId="3" fontId="16" fillId="0" borderId="0" xfId="0" applyNumberFormat="1" applyFont="1" applyAlignment="1">
      <alignment vertical="center" wrapText="1"/>
    </xf>
    <xf numFmtId="164" fontId="16" fillId="0" borderId="0" xfId="0" applyNumberFormat="1" applyFont="1" applyAlignment="1">
      <alignment vertical="center" wrapText="1"/>
    </xf>
    <xf numFmtId="0" fontId="44" fillId="0" borderId="0" xfId="0" applyFont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166" fontId="16" fillId="0" borderId="0" xfId="6" applyNumberFormat="1" applyFont="1" applyFill="1" applyBorder="1" applyAlignment="1">
      <alignment vertical="center"/>
    </xf>
    <xf numFmtId="166" fontId="27" fillId="0" borderId="0" xfId="6" applyNumberFormat="1" applyFont="1" applyFill="1" applyBorder="1" applyAlignment="1">
      <alignment vertical="center"/>
    </xf>
    <xf numFmtId="164" fontId="21" fillId="0" borderId="0" xfId="3" applyNumberFormat="1" applyFont="1" applyFill="1" applyBorder="1" applyAlignment="1">
      <alignment horizontal="right" vertical="center" indent="1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left" indent="1"/>
    </xf>
    <xf numFmtId="10" fontId="5" fillId="0" borderId="0" xfId="2" applyNumberFormat="1" applyFont="1"/>
    <xf numFmtId="164" fontId="27" fillId="0" borderId="0" xfId="3" applyNumberFormat="1" applyFont="1" applyFill="1" applyBorder="1"/>
    <xf numFmtId="14" fontId="21" fillId="3" borderId="0" xfId="0" applyNumberFormat="1" applyFont="1" applyFill="1" applyAlignment="1">
      <alignment vertical="center"/>
    </xf>
    <xf numFmtId="168" fontId="20" fillId="2" borderId="0" xfId="6" applyNumberFormat="1" applyFont="1" applyFill="1" applyAlignment="1">
      <alignment vertical="center"/>
    </xf>
    <xf numFmtId="10" fontId="20" fillId="2" borderId="0" xfId="7" applyNumberFormat="1" applyFont="1" applyFill="1" applyAlignment="1">
      <alignment vertical="center"/>
    </xf>
    <xf numFmtId="168" fontId="20" fillId="2" borderId="0" xfId="6" applyNumberFormat="1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3" fontId="27" fillId="2" borderId="0" xfId="0" applyNumberFormat="1" applyFont="1" applyFill="1" applyAlignment="1">
      <alignment horizontal="center" vertical="center" wrapText="1"/>
    </xf>
    <xf numFmtId="3" fontId="16" fillId="2" borderId="0" xfId="0" applyNumberFormat="1" applyFont="1" applyFill="1" applyAlignment="1">
      <alignment horizontal="center" vertical="center" wrapText="1"/>
    </xf>
    <xf numFmtId="164" fontId="16" fillId="2" borderId="0" xfId="0" applyNumberFormat="1" applyFont="1" applyFill="1" applyAlignment="1">
      <alignment horizontal="center" vertical="center" wrapText="1"/>
    </xf>
    <xf numFmtId="164" fontId="27" fillId="2" borderId="0" xfId="0" applyNumberFormat="1" applyFont="1" applyFill="1" applyAlignment="1">
      <alignment horizontal="center" vertical="center" wrapText="1"/>
    </xf>
    <xf numFmtId="3" fontId="16" fillId="4" borderId="0" xfId="0" applyNumberFormat="1" applyFont="1" applyFill="1" applyAlignment="1">
      <alignment horizontal="center" vertical="center"/>
    </xf>
    <xf numFmtId="3" fontId="16" fillId="2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14" fontId="16" fillId="3" borderId="0" xfId="0" applyNumberFormat="1" applyFont="1" applyFill="1" applyAlignment="1">
      <alignment horizontal="center" vertical="center" wrapText="1"/>
    </xf>
    <xf numFmtId="0" fontId="26" fillId="0" borderId="0" xfId="11" applyFont="1"/>
    <xf numFmtId="0" fontId="5" fillId="0" borderId="0" xfId="11" applyFont="1"/>
    <xf numFmtId="0" fontId="5" fillId="0" borderId="0" xfId="11" applyFont="1" applyAlignment="1">
      <alignment horizontal="center" vertical="center" wrapText="1"/>
    </xf>
    <xf numFmtId="0" fontId="48" fillId="0" borderId="0" xfId="2" applyFont="1"/>
    <xf numFmtId="2" fontId="16" fillId="2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vertical="center"/>
    </xf>
    <xf numFmtId="14" fontId="16" fillId="3" borderId="0" xfId="0" applyNumberFormat="1" applyFont="1" applyFill="1" applyAlignment="1">
      <alignment vertical="center" wrapText="1"/>
    </xf>
    <xf numFmtId="0" fontId="27" fillId="2" borderId="0" xfId="0" applyFont="1" applyFill="1" applyAlignment="1">
      <alignment horizontal="left"/>
    </xf>
    <xf numFmtId="10" fontId="16" fillId="2" borderId="0" xfId="12" applyNumberFormat="1" applyFont="1" applyFill="1" applyBorder="1" applyAlignment="1">
      <alignment horizontal="center" vertical="center" wrapText="1"/>
    </xf>
    <xf numFmtId="10" fontId="16" fillId="4" borderId="0" xfId="12" applyNumberFormat="1" applyFont="1" applyFill="1" applyBorder="1" applyAlignment="1">
      <alignment horizontal="center" vertical="center"/>
    </xf>
    <xf numFmtId="0" fontId="49" fillId="2" borderId="0" xfId="0" applyFont="1" applyFill="1" applyAlignment="1">
      <alignment vertical="center"/>
    </xf>
    <xf numFmtId="0" fontId="42" fillId="0" borderId="0" xfId="10" applyFill="1"/>
    <xf numFmtId="0" fontId="50" fillId="0" borderId="0" xfId="0" applyFont="1"/>
    <xf numFmtId="3" fontId="21" fillId="0" borderId="0" xfId="0" applyNumberFormat="1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51" fillId="0" borderId="0" xfId="0" applyFont="1"/>
    <xf numFmtId="4" fontId="28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4" fontId="29" fillId="2" borderId="0" xfId="0" applyNumberFormat="1" applyFont="1" applyFill="1" applyAlignment="1">
      <alignment vertical="center"/>
    </xf>
    <xf numFmtId="3" fontId="28" fillId="2" borderId="0" xfId="0" applyNumberFormat="1" applyFont="1" applyFill="1" applyAlignment="1">
      <alignment horizontal="center" vertical="center" wrapText="1"/>
    </xf>
    <xf numFmtId="164" fontId="28" fillId="2" borderId="0" xfId="0" applyNumberFormat="1" applyFont="1" applyFill="1" applyAlignment="1">
      <alignment horizontal="center" vertical="center" wrapText="1"/>
    </xf>
    <xf numFmtId="3" fontId="15" fillId="2" borderId="0" xfId="0" applyNumberFormat="1" applyFont="1" applyFill="1"/>
    <xf numFmtId="164" fontId="15" fillId="0" borderId="0" xfId="1" applyNumberFormat="1" applyFont="1"/>
    <xf numFmtId="3" fontId="28" fillId="2" borderId="0" xfId="0" applyNumberFormat="1" applyFont="1" applyFill="1" applyAlignment="1">
      <alignment horizontal="center" vertical="center"/>
    </xf>
    <xf numFmtId="14" fontId="28" fillId="3" borderId="0" xfId="0" applyNumberFormat="1" applyFont="1" applyFill="1" applyAlignment="1">
      <alignment vertical="center" wrapText="1"/>
    </xf>
    <xf numFmtId="164" fontId="15" fillId="0" borderId="0" xfId="0" applyNumberFormat="1" applyFont="1"/>
    <xf numFmtId="3" fontId="28" fillId="2" borderId="0" xfId="0" applyNumberFormat="1" applyFont="1" applyFill="1" applyAlignment="1">
      <alignment vertical="center"/>
    </xf>
    <xf numFmtId="2" fontId="28" fillId="2" borderId="0" xfId="0" applyNumberFormat="1" applyFont="1" applyFill="1" applyAlignment="1">
      <alignment horizontal="center" vertical="center"/>
    </xf>
    <xf numFmtId="0" fontId="28" fillId="4" borderId="0" xfId="0" applyFont="1" applyFill="1" applyAlignment="1">
      <alignment horizontal="left" vertical="center"/>
    </xf>
    <xf numFmtId="164" fontId="28" fillId="4" borderId="0" xfId="0" applyNumberFormat="1" applyFont="1" applyFill="1" applyAlignment="1">
      <alignment horizontal="left" vertical="center"/>
    </xf>
    <xf numFmtId="3" fontId="28" fillId="4" borderId="0" xfId="0" applyNumberFormat="1" applyFont="1" applyFill="1" applyAlignment="1">
      <alignment horizontal="center" vertical="center"/>
    </xf>
    <xf numFmtId="164" fontId="28" fillId="2" borderId="0" xfId="0" applyNumberFormat="1" applyFont="1" applyFill="1" applyAlignment="1">
      <alignment horizontal="center" vertical="center"/>
    </xf>
    <xf numFmtId="0" fontId="28" fillId="2" borderId="0" xfId="0" applyFont="1" applyFill="1"/>
    <xf numFmtId="0" fontId="28" fillId="2" borderId="0" xfId="0" applyFont="1" applyFill="1" applyAlignment="1">
      <alignment horizontal="center" vertical="center"/>
    </xf>
    <xf numFmtId="14" fontId="28" fillId="3" borderId="0" xfId="0" applyNumberFormat="1" applyFont="1" applyFill="1" applyAlignment="1">
      <alignment horizontal="center" vertical="center" wrapText="1"/>
    </xf>
    <xf numFmtId="0" fontId="29" fillId="0" borderId="0" xfId="0" applyFont="1"/>
    <xf numFmtId="14" fontId="51" fillId="0" borderId="0" xfId="0" applyNumberFormat="1" applyFont="1" applyAlignment="1">
      <alignment horizontal="center" vertical="center" wrapText="1"/>
    </xf>
    <xf numFmtId="3" fontId="15" fillId="0" borderId="0" xfId="0" applyNumberFormat="1" applyFont="1"/>
    <xf numFmtId="0" fontId="51" fillId="0" borderId="0" xfId="0" applyFont="1" applyAlignment="1">
      <alignment horizontal="left" vertical="center"/>
    </xf>
    <xf numFmtId="2" fontId="51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3" fontId="51" fillId="0" borderId="0" xfId="0" applyNumberFormat="1" applyFont="1" applyAlignment="1">
      <alignment horizontal="center" vertical="center" wrapText="1"/>
    </xf>
    <xf numFmtId="164" fontId="51" fillId="0" borderId="0" xfId="0" applyNumberFormat="1" applyFont="1" applyAlignment="1">
      <alignment horizontal="center" vertical="center" wrapText="1"/>
    </xf>
    <xf numFmtId="3" fontId="51" fillId="0" borderId="0" xfId="0" applyNumberFormat="1" applyFont="1" applyAlignment="1">
      <alignment horizontal="center" vertical="center"/>
    </xf>
    <xf numFmtId="164" fontId="51" fillId="0" borderId="0" xfId="0" applyNumberFormat="1" applyFont="1" applyAlignment="1">
      <alignment horizontal="center" vertical="center"/>
    </xf>
    <xf numFmtId="0" fontId="51" fillId="0" borderId="0" xfId="0" applyFont="1" applyAlignment="1">
      <alignment vertical="center"/>
    </xf>
    <xf numFmtId="164" fontId="51" fillId="0" borderId="0" xfId="0" applyNumberFormat="1" applyFont="1" applyAlignment="1">
      <alignment vertical="center"/>
    </xf>
    <xf numFmtId="14" fontId="51" fillId="0" borderId="0" xfId="0" applyNumberFormat="1" applyFont="1" applyAlignment="1">
      <alignment vertical="center" wrapText="1"/>
    </xf>
    <xf numFmtId="0" fontId="28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29" fillId="0" borderId="0" xfId="0" applyNumberFormat="1" applyFont="1" applyAlignment="1">
      <alignment horizontal="center" vertical="center" wrapText="1"/>
    </xf>
    <xf numFmtId="3" fontId="29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horizontal="center" vertical="center" readingOrder="1"/>
    </xf>
    <xf numFmtId="164" fontId="28" fillId="0" borderId="0" xfId="0" applyNumberFormat="1" applyFont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14" fontId="16" fillId="6" borderId="11" xfId="0" applyNumberFormat="1" applyFont="1" applyFill="1" applyBorder="1" applyAlignment="1">
      <alignment horizontal="center" vertical="center" wrapText="1"/>
    </xf>
    <xf numFmtId="14" fontId="16" fillId="6" borderId="1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14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4" fillId="0" borderId="0" xfId="2" applyFont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6" fillId="0" borderId="19" xfId="0" applyFont="1" applyBorder="1" applyAlignment="1">
      <alignment horizontal="left"/>
    </xf>
    <xf numFmtId="0" fontId="38" fillId="0" borderId="19" xfId="0" applyFont="1" applyBorder="1"/>
    <xf numFmtId="0" fontId="39" fillId="0" borderId="19" xfId="0" applyFont="1" applyBorder="1"/>
    <xf numFmtId="0" fontId="45" fillId="0" borderId="19" xfId="0" applyFont="1" applyBorder="1"/>
    <xf numFmtId="0" fontId="16" fillId="0" borderId="19" xfId="0" applyFont="1" applyBorder="1"/>
    <xf numFmtId="0" fontId="27" fillId="0" borderId="19" xfId="0" applyFont="1" applyBorder="1"/>
    <xf numFmtId="0" fontId="21" fillId="2" borderId="0" xfId="0" applyFont="1" applyFill="1" applyAlignment="1">
      <alignment horizontal="left" vertical="center"/>
    </xf>
    <xf numFmtId="3" fontId="16" fillId="0" borderId="0" xfId="0" applyNumberFormat="1" applyFont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14" fontId="21" fillId="3" borderId="0" xfId="0" applyNumberFormat="1" applyFont="1" applyFill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164" fontId="21" fillId="0" borderId="0" xfId="0" applyNumberFormat="1" applyFont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14" fontId="16" fillId="3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14" fontId="16" fillId="3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3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 wrapText="1"/>
    </xf>
    <xf numFmtId="164" fontId="27" fillId="0" borderId="0" xfId="0" applyNumberFormat="1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14" fontId="51" fillId="0" borderId="0" xfId="0" applyNumberFormat="1" applyFont="1" applyAlignment="1">
      <alignment horizontal="center" vertical="center" wrapText="1"/>
    </xf>
    <xf numFmtId="14" fontId="51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left" vertical="center" wrapText="1"/>
    </xf>
    <xf numFmtId="0" fontId="51" fillId="0" borderId="0" xfId="0" applyFont="1" applyAlignment="1">
      <alignment horizontal="left" vertical="center"/>
    </xf>
    <xf numFmtId="3" fontId="51" fillId="0" borderId="0" xfId="0" applyNumberFormat="1" applyFont="1" applyAlignment="1">
      <alignment horizontal="center" vertical="center"/>
    </xf>
  </cellXfs>
  <cellStyles count="13">
    <cellStyle name="Hipervínculo" xfId="10" builtinId="8"/>
    <cellStyle name="Millares 2" xfId="4" xr:uid="{205C236E-FD51-42CE-B9EE-D9F5D1E2475E}"/>
    <cellStyle name="Millares 2 2" xfId="9" xr:uid="{8F0CB671-DA10-48C8-A17F-01136BFB77A8}"/>
    <cellStyle name="Millares 3" xfId="6" xr:uid="{C9FD4121-8E9B-4C85-B501-5028A4211D05}"/>
    <cellStyle name="Normal" xfId="0" builtinId="0"/>
    <cellStyle name="Normal 2" xfId="2" xr:uid="{DE2B279B-DB1C-4A3F-A721-CBA3A11C1259}"/>
    <cellStyle name="Normal 2 2" xfId="5" xr:uid="{99542CAC-E397-4313-877E-5B2D3C3A9DF7}"/>
    <cellStyle name="Normal 2 3" xfId="8" xr:uid="{4590E920-A3EA-4574-8778-881425F1CB8C}"/>
    <cellStyle name="Normal 3" xfId="11" xr:uid="{2BBCD820-F9DB-4763-837B-222B90BBCE94}"/>
    <cellStyle name="Porcentaje" xfId="1" builtinId="5"/>
    <cellStyle name="Porcentaje 2" xfId="3" xr:uid="{4199101B-C626-4A2C-9A18-126BE190DC2F}"/>
    <cellStyle name="Porcentaje 3" xfId="7" xr:uid="{D11A4CCD-DD6F-4426-95A8-033A4843F942}"/>
    <cellStyle name="Porcentaje 4" xfId="12" xr:uid="{7858EF89-C1C2-4415-8646-F7F85DCDE2CC}"/>
  </cellStyles>
  <dxfs count="0"/>
  <tableStyles count="0" defaultTableStyle="TableStyleMedium2" defaultPivotStyle="PivotStyleLight16"/>
  <colors>
    <mruColors>
      <color rgb="FF007B5F"/>
      <color rgb="FFFF505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Centros de atención residencial por</a:t>
            </a:r>
            <a:r>
              <a:rPr lang="en-US" baseline="0"/>
              <a:t> ámbito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5000000000000001E-2"/>
          <c:y val="0.125"/>
          <c:w val="0.93888888888888888"/>
          <c:h val="0.64293817439486733"/>
        </c:manualLayout>
      </c:layout>
      <c:pie3DChart>
        <c:varyColors val="1"/>
        <c:ser>
          <c:idx val="0"/>
          <c:order val="0"/>
          <c:tx>
            <c:strRef>
              <c:f>'G1.-Dist Centr. x ámbito'!$B$13:$J$13</c:f>
              <c:strCache>
                <c:ptCount val="1"/>
                <c:pt idx="0">
                  <c:v>Centros de atención residencial</c:v>
                </c:pt>
              </c:strCache>
            </c:strRef>
          </c:tx>
          <c:dPt>
            <c:idx val="0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6B2-43E8-9DC8-13C56CBA15A4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6B2-43E8-9DC8-13C56CBA15A4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6B2-43E8-9DC8-13C56CBA15A4}"/>
              </c:ext>
            </c:extLst>
          </c:dPt>
          <c:dLbls>
            <c:dLbl>
              <c:idx val="2"/>
              <c:layout>
                <c:manualLayout>
                  <c:x val="3.0093394575678039E-2"/>
                  <c:y val="7.12003035018852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B2-43E8-9DC8-13C56CBA15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'G1.-Dist Centr. x ámbito'!$G$42:$G$44</c:f>
              <c:strCache>
                <c:ptCount val="3"/>
                <c:pt idx="0">
                  <c:v>Centros de atención a personas mayores</c:v>
                </c:pt>
                <c:pt idx="1">
                  <c:v>Centros de atención a personas con discapacidad</c:v>
                </c:pt>
                <c:pt idx="2">
                  <c:v>Centros de otro tipo</c:v>
                </c:pt>
              </c:strCache>
            </c:strRef>
          </c:cat>
          <c:val>
            <c:numRef>
              <c:f>'G1.-Dist Centr. x ámbito'!$H$42:$H$44</c:f>
              <c:numCache>
                <c:formatCode>0.0%</c:formatCode>
                <c:ptCount val="3"/>
                <c:pt idx="0">
                  <c:v>0.75947884643536823</c:v>
                </c:pt>
                <c:pt idx="1">
                  <c:v>0.21299956082564778</c:v>
                </c:pt>
                <c:pt idx="2">
                  <c:v>2.7521592738984042E-2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B2-43E8-9DC8-13C56CBA1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007B5F"/>
                </a:solidFill>
              </a:rPr>
              <a:t>Disponibilidad</a:t>
            </a:r>
            <a:r>
              <a:rPr lang="en-US" sz="1600" b="1" baseline="0">
                <a:solidFill>
                  <a:srgbClr val="007B5F"/>
                </a:solidFill>
              </a:rPr>
              <a:t> de servicios de proximidad</a:t>
            </a:r>
            <a:endParaRPr lang="en-US" sz="1600" b="1">
              <a:solidFill>
                <a:srgbClr val="007B5F"/>
              </a:solidFill>
            </a:endParaRPr>
          </a:p>
        </c:rich>
      </c:tx>
      <c:layout>
        <c:manualLayout>
          <c:xMode val="edge"/>
          <c:yMode val="edge"/>
          <c:x val="0.1392595238095238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52295104634909151"/>
          <c:y val="0.18925392156862744"/>
          <c:w val="0.44495555153306982"/>
          <c:h val="0.739667539787724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'G10b.-Serv, prox. C. M x Tit,'!$F$55</c:f>
              <c:strCache>
                <c:ptCount val="1"/>
                <c:pt idx="0">
                  <c:v>Centro de día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'G10b.-Serv, prox. C. M x Tit,'!$A$57:$E$61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'G10b.-Serv, prox. C. M x Tit,'!$G$57:$G$61</c:f>
              <c:numCache>
                <c:formatCode>0.0%</c:formatCode>
                <c:ptCount val="5"/>
                <c:pt idx="0">
                  <c:v>0.55958549222797926</c:v>
                </c:pt>
                <c:pt idx="1">
                  <c:v>0.61805555555555558</c:v>
                </c:pt>
                <c:pt idx="2">
                  <c:v>0.4622792937399679</c:v>
                </c:pt>
                <c:pt idx="3">
                  <c:v>0.37582005623242737</c:v>
                </c:pt>
                <c:pt idx="4">
                  <c:v>0.29486023444544635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E-441C-B19C-336F6C913C9A}"/>
            </c:ext>
          </c:extLst>
        </c:ser>
        <c:ser>
          <c:idx val="1"/>
          <c:order val="1"/>
          <c:tx>
            <c:strRef>
              <c:f>'G10b.-Serv, prox. C. M x Tit,'!$H$55</c:f>
              <c:strCache>
                <c:ptCount val="1"/>
                <c:pt idx="0">
                  <c:v>Otros servicios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'G10b.-Serv, prox. C. M x Tit,'!$A$57:$E$61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'G10b.-Serv, prox. C. M x Tit,'!$I$57:$I$61</c:f>
              <c:numCache>
                <c:formatCode>0.0%</c:formatCode>
                <c:ptCount val="5"/>
                <c:pt idx="0">
                  <c:v>0.30310880829015546</c:v>
                </c:pt>
                <c:pt idx="1">
                  <c:v>0.34722222222222221</c:v>
                </c:pt>
                <c:pt idx="2">
                  <c:v>0.3451043338683788</c:v>
                </c:pt>
                <c:pt idx="3">
                  <c:v>0.22492970946579194</c:v>
                </c:pt>
                <c:pt idx="4">
                  <c:v>0.22903516681695221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E-441C-B19C-336F6C913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axId val="547638224"/>
        <c:axId val="547636256"/>
      </c:barChart>
      <c:catAx>
        <c:axId val="54763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7636256"/>
        <c:crosses val="autoZero"/>
        <c:auto val="1"/>
        <c:lblAlgn val="ctr"/>
        <c:lblOffset val="100"/>
        <c:noMultiLvlLbl val="0"/>
      </c:catAx>
      <c:valAx>
        <c:axId val="547636256"/>
        <c:scaling>
          <c:orientation val="minMax"/>
        </c:scaling>
        <c:delete val="1"/>
        <c:axPos val="t"/>
        <c:numFmt formatCode="0.0%" sourceLinked="1"/>
        <c:majorTickMark val="none"/>
        <c:minorTickMark val="none"/>
        <c:tickLblPos val="nextTo"/>
        <c:crossAx val="54763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980524281421664"/>
          <c:y val="0.94012723853356073"/>
          <c:w val="0.36294894491585777"/>
          <c:h val="5.9872761466439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007B5F"/>
                </a:solidFill>
              </a:rPr>
              <a:t>Porcentaje de habitaciones individuales</a:t>
            </a:r>
          </a:p>
        </c:rich>
      </c:tx>
      <c:layout>
        <c:manualLayout>
          <c:xMode val="edge"/>
          <c:yMode val="edge"/>
          <c:x val="0.27055315055315055"/>
          <c:y val="1.0025070570181809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1868423523813786"/>
          <c:y val="0.30105299173764449"/>
          <c:w val="0.49311124145380331"/>
          <c:h val="0.525304195444841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'G11.-Habit indiv, C. May'!$B$53:$B$56</c:f>
              <c:strCache>
                <c:ptCount val="4"/>
                <c:pt idx="0">
                  <c:v>Modelo de gestión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'G11.-Habit indiv, C. May'!$B$57:$F$61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'G11.-Habit indiv, C. May'!$H$57:$H$61</c:f>
              <c:numCache>
                <c:formatCode>0.0%</c:formatCode>
                <c:ptCount val="5"/>
                <c:pt idx="0">
                  <c:v>0.44178700361010831</c:v>
                </c:pt>
                <c:pt idx="1">
                  <c:v>0.47671798723244463</c:v>
                </c:pt>
                <c:pt idx="2">
                  <c:v>0.47605926021979444</c:v>
                </c:pt>
                <c:pt idx="3">
                  <c:v>0.38611424469285199</c:v>
                </c:pt>
                <c:pt idx="4">
                  <c:v>0.48151706883736106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B6-4A44-8F06-74EA07281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axId val="547638224"/>
        <c:axId val="547636256"/>
      </c:barChart>
      <c:scatterChart>
        <c:scatterStyle val="lineMarker"/>
        <c:varyColors val="0"/>
        <c:ser>
          <c:idx val="1"/>
          <c:order val="1"/>
          <c:tx>
            <c:strRef>
              <c:f>'G11.-Habit indiv, C. May'!$B$62</c:f>
              <c:strCache>
                <c:ptCount val="1"/>
                <c:pt idx="0">
                  <c:v>Total nacional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6-4A44-8F06-74EA07281D13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('G11.-Habit indiv, C. May'!$H$62,'G11.-Habit indiv, C. May'!$H$62,'G11.-Habit indiv, C. May'!$H$62,'G11.-Habit indiv, C. May'!$H$62,'G11.-Habit indiv, C. May'!$H$62)</c:f>
              <c:numCache>
                <c:formatCode>0.0%</c:formatCode>
                <c:ptCount val="5"/>
                <c:pt idx="0">
                  <c:v>0.4320297131448369</c:v>
                </c:pt>
                <c:pt idx="1">
                  <c:v>0.4320297131448369</c:v>
                </c:pt>
                <c:pt idx="2">
                  <c:v>0.4320297131448369</c:v>
                </c:pt>
                <c:pt idx="3">
                  <c:v>0.4320297131448369</c:v>
                </c:pt>
                <c:pt idx="4">
                  <c:v>0.4320297131448369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9FB6-4A44-8F06-74EA07281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436392"/>
        <c:axId val="797440000"/>
      </c:scatterChart>
      <c:catAx>
        <c:axId val="54763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7636256"/>
        <c:crosses val="autoZero"/>
        <c:auto val="1"/>
        <c:lblAlgn val="ctr"/>
        <c:lblOffset val="100"/>
        <c:noMultiLvlLbl val="0"/>
      </c:catAx>
      <c:valAx>
        <c:axId val="547636256"/>
        <c:scaling>
          <c:orientation val="minMax"/>
        </c:scaling>
        <c:delete val="1"/>
        <c:axPos val="t"/>
        <c:numFmt formatCode="0.0%" sourceLinked="1"/>
        <c:majorTickMark val="none"/>
        <c:minorTickMark val="none"/>
        <c:tickLblPos val="nextTo"/>
        <c:crossAx val="547638224"/>
        <c:crosses val="autoZero"/>
        <c:crossBetween val="between"/>
      </c:valAx>
      <c:valAx>
        <c:axId val="797440000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7436392"/>
        <c:crosses val="max"/>
        <c:crossBetween val="midCat"/>
      </c:valAx>
      <c:valAx>
        <c:axId val="797436392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797440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97367724867728"/>
          <c:y val="0.89910195840904505"/>
          <c:w val="0.47574642857142857"/>
          <c:h val="5.9872674812319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v>Espacio exterior</c:v>
          </c:tx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66-42E4-8280-2533ECC2D51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66-42E4-8280-2533ECC2D5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'G12 Espacio Ext, x  Tit'!$I$109:$I$110</c:f>
              <c:strCache>
                <c:ptCount val="2"/>
                <c:pt idx="0">
                  <c:v>Con espacio exterior</c:v>
                </c:pt>
                <c:pt idx="1">
                  <c:v>Sin espacio Exterior</c:v>
                </c:pt>
              </c:strCache>
            </c:strRef>
          </c:cat>
          <c:val>
            <c:numRef>
              <c:f>'G12 Espacio Ext, x  Tit'!$J$109:$J$110</c:f>
              <c:numCache>
                <c:formatCode>0.0%</c:formatCode>
                <c:ptCount val="2"/>
                <c:pt idx="0">
                  <c:v>0.9065059144676979</c:v>
                </c:pt>
                <c:pt idx="1">
                  <c:v>9.3494085532302096E-2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66-42E4-8280-2533ECC2D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221801388750446E-2"/>
          <c:y val="0.81147444113101319"/>
          <c:w val="0.96380956177946098"/>
          <c:h val="0.188525558868986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7B5F"/>
                </a:solidFill>
              </a:rPr>
              <a:t>Espacio exterior</a:t>
            </a:r>
            <a:endParaRPr lang="en-US" baseline="0">
              <a:solidFill>
                <a:srgbClr val="007B5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v>Espacio exterior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'G12 Espacio Ext, x  Tit'!$B$99:$F$103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'G12 Espacio Ext, x  Tit'!$I$99:$I$103</c:f>
              <c:numCache>
                <c:formatCode>0.0%</c:formatCode>
                <c:ptCount val="5"/>
                <c:pt idx="0">
                  <c:v>0.89378238341968907</c:v>
                </c:pt>
                <c:pt idx="1">
                  <c:v>0.89583333333333337</c:v>
                </c:pt>
                <c:pt idx="2">
                  <c:v>0.8972712680577849</c:v>
                </c:pt>
                <c:pt idx="3">
                  <c:v>0.90206185567010311</c:v>
                </c:pt>
                <c:pt idx="4">
                  <c:v>0.92605951307484224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8-4ED5-BB0E-799A383B1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2989391"/>
        <c:axId val="1528734559"/>
      </c:barChart>
      <c:lineChart>
        <c:grouping val="standard"/>
        <c:varyColors val="0"/>
        <c:ser>
          <c:idx val="0"/>
          <c:order val="1"/>
          <c:tx>
            <c:v>Media Nacional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A8-4ED5-BB0E-799A383B158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A8-4ED5-BB0E-799A383B158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A8-4ED5-BB0E-799A383B158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A8-4ED5-BB0E-799A383B1582}"/>
                </c:ext>
              </c:extLst>
            </c:dLbl>
            <c:dLbl>
              <c:idx val="4"/>
              <c:layout>
                <c:manualLayout>
                  <c:x val="-0.14254990940165624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A8-4ED5-BB0E-799A383B15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'G12 Espacio Ext, x  Tit'!$B$99:$F$103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'G12 Espacio Ext, x  Tit'!$J$99:$J$103</c:f>
              <c:numCache>
                <c:formatCode>0.0%</c:formatCode>
                <c:ptCount val="5"/>
                <c:pt idx="0">
                  <c:v>0.9065059144676979</c:v>
                </c:pt>
                <c:pt idx="1">
                  <c:v>0.9065059144676979</c:v>
                </c:pt>
                <c:pt idx="2">
                  <c:v>0.9065059144676979</c:v>
                </c:pt>
                <c:pt idx="3">
                  <c:v>0.9065059144676979</c:v>
                </c:pt>
                <c:pt idx="4">
                  <c:v>0.9065059144676979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3A8-4ED5-BB0E-799A383B1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2989391"/>
        <c:axId val="1528734559"/>
      </c:lineChart>
      <c:catAx>
        <c:axId val="142298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8734559"/>
        <c:crosses val="autoZero"/>
        <c:auto val="1"/>
        <c:lblAlgn val="ctr"/>
        <c:lblOffset val="100"/>
        <c:noMultiLvlLbl val="0"/>
      </c:catAx>
      <c:valAx>
        <c:axId val="152873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989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7B5F"/>
                </a:solidFill>
              </a:rPr>
              <a:t>Dentro del casco urbano</a:t>
            </a:r>
          </a:p>
        </c:rich>
      </c:tx>
      <c:layout>
        <c:manualLayout>
          <c:xMode val="edge"/>
          <c:yMode val="edge"/>
          <c:x val="0.28668901201374658"/>
          <c:y val="4.519774011299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13-4B82-8625-C2D6C9F76ED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13-4B82-8625-C2D6C9F76EDA}"/>
              </c:ext>
            </c:extLst>
          </c:dPt>
          <c:cat>
            <c:strRef>
              <c:f>'G13.- Casco Urbano x Tit'!$K$91:$K$92</c:f>
              <c:strCache>
                <c:ptCount val="2"/>
                <c:pt idx="0">
                  <c:v>Dentro de casco urbano</c:v>
                </c:pt>
                <c:pt idx="1">
                  <c:v>Fuera del casco urbano</c:v>
                </c:pt>
              </c:strCache>
            </c:strRef>
          </c:cat>
          <c:val>
            <c:numRef>
              <c:f>'G13.- Casco Urbano x Tit'!$L$91:$L$92</c:f>
              <c:numCache>
                <c:formatCode>0.0%</c:formatCode>
                <c:ptCount val="2"/>
                <c:pt idx="0">
                  <c:v>0.78980891719745228</c:v>
                </c:pt>
                <c:pt idx="1">
                  <c:v>0.21019108280254772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13-4B82-8625-C2D6C9F76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7B5F"/>
                </a:solidFill>
              </a:rPr>
              <a:t>En</a:t>
            </a:r>
            <a:r>
              <a:rPr lang="en-US" baseline="0">
                <a:solidFill>
                  <a:srgbClr val="007B5F"/>
                </a:solidFill>
              </a:rPr>
              <a:t> casco urbano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v>En casco urbano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'G13.- Casco Urbano x Tit'!$B$81:$F$85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'G13.- Casco Urbano x Tit'!$K$81:$K$85</c:f>
              <c:numCache>
                <c:formatCode>0.0%</c:formatCode>
                <c:ptCount val="5"/>
                <c:pt idx="0">
                  <c:v>0.86010362694300513</c:v>
                </c:pt>
                <c:pt idx="1">
                  <c:v>0.86111111111111116</c:v>
                </c:pt>
                <c:pt idx="2">
                  <c:v>0.8619582664526485</c:v>
                </c:pt>
                <c:pt idx="3">
                  <c:v>0.73477038425492036</c:v>
                </c:pt>
                <c:pt idx="4">
                  <c:v>0.82146077547339946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3-49C6-B196-ED6897796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2989391"/>
        <c:axId val="1528734559"/>
      </c:barChart>
      <c:lineChart>
        <c:grouping val="standard"/>
        <c:varyColors val="0"/>
        <c:ser>
          <c:idx val="0"/>
          <c:order val="1"/>
          <c:tx>
            <c:v>Media nacional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33-49C6-B196-ED6897796C8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33-49C6-B196-ED6897796C8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33-49C6-B196-ED6897796C8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33-49C6-B196-ED6897796C89}"/>
                </c:ext>
              </c:extLst>
            </c:dLbl>
            <c:dLbl>
              <c:idx val="4"/>
              <c:layout>
                <c:manualLayout>
                  <c:x val="-0.14254990940165624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33-49C6-B196-ED6897796C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'G13.- Casco Urbano x Tit'!$B$81:$F$85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'G13.- Casco Urbano x Tit'!$L$81:$L$85</c:f>
              <c:numCache>
                <c:formatCode>0.0%</c:formatCode>
                <c:ptCount val="5"/>
                <c:pt idx="0">
                  <c:v>0.78980891719745228</c:v>
                </c:pt>
                <c:pt idx="1">
                  <c:v>0.78980891719745228</c:v>
                </c:pt>
                <c:pt idx="2">
                  <c:v>0.78980891719745228</c:v>
                </c:pt>
                <c:pt idx="3">
                  <c:v>0.78980891719745228</c:v>
                </c:pt>
                <c:pt idx="4">
                  <c:v>0.78980891719745228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33-49C6-B196-ED6897796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2989391"/>
        <c:axId val="1528734559"/>
      </c:lineChart>
      <c:catAx>
        <c:axId val="142298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8734559"/>
        <c:crosses val="autoZero"/>
        <c:auto val="1"/>
        <c:lblAlgn val="ctr"/>
        <c:lblOffset val="100"/>
        <c:noMultiLvlLbl val="0"/>
      </c:catAx>
      <c:valAx>
        <c:axId val="152873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989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7B5F"/>
                </a:solidFill>
              </a:rPr>
              <a:t>Sectorizable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66-4F6E-862A-82E29214FFA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66-4F6E-862A-82E29214FF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'G14 Sectorizable x Tit'!$M$25:$M$26</c:f>
              <c:strCache>
                <c:ptCount val="2"/>
                <c:pt idx="0">
                  <c:v>Sectorizable</c:v>
                </c:pt>
                <c:pt idx="1">
                  <c:v>No sectorizable</c:v>
                </c:pt>
              </c:strCache>
            </c:strRef>
          </c:cat>
          <c:val>
            <c:numRef>
              <c:f>'G14 Sectorizable x Tit'!$N$25:$N$26</c:f>
              <c:numCache>
                <c:formatCode>0.0%</c:formatCode>
                <c:ptCount val="2"/>
                <c:pt idx="0">
                  <c:v>0.75454959053685167</c:v>
                </c:pt>
                <c:pt idx="1">
                  <c:v>0.24545040946314833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66-4F6E-862A-82E29214F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7B5F"/>
                </a:solidFill>
              </a:rPr>
              <a:t>Sectorizable</a:t>
            </a:r>
            <a:endParaRPr lang="en-US" baseline="0">
              <a:solidFill>
                <a:srgbClr val="007B5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v>Sectorizable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'G14 Sectorizable x Tit'!$B$15:$F$19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'G14 Sectorizable x Tit'!$M$15:$M$19</c:f>
              <c:numCache>
                <c:formatCode>0.0%</c:formatCode>
                <c:ptCount val="5"/>
                <c:pt idx="0">
                  <c:v>0.71243523316062174</c:v>
                </c:pt>
                <c:pt idx="1">
                  <c:v>0.70138888888888884</c:v>
                </c:pt>
                <c:pt idx="2">
                  <c:v>0.666131621187801</c:v>
                </c:pt>
                <c:pt idx="3">
                  <c:v>0.76850984067478911</c:v>
                </c:pt>
                <c:pt idx="4">
                  <c:v>0.79891794409377814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6-4375-8E6D-B0B0739D9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2989391"/>
        <c:axId val="1528734559"/>
      </c:barChart>
      <c:lineChart>
        <c:grouping val="standard"/>
        <c:varyColors val="0"/>
        <c:ser>
          <c:idx val="0"/>
          <c:order val="1"/>
          <c:tx>
            <c:v>Media Nacional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D6-4375-8E6D-B0B0739D9AA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D6-4375-8E6D-B0B0739D9AA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D6-4375-8E6D-B0B0739D9AA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D6-4375-8E6D-B0B0739D9AAD}"/>
                </c:ext>
              </c:extLst>
            </c:dLbl>
            <c:dLbl>
              <c:idx val="4"/>
              <c:layout>
                <c:manualLayout>
                  <c:x val="-0.14254990940165624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D6-4375-8E6D-B0B0739D9A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'G14 Sectorizable x Tit'!$B$15:$F$19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'G14 Sectorizable x Tit'!$N$15:$N$19</c:f>
              <c:numCache>
                <c:formatCode>0.0%</c:formatCode>
                <c:ptCount val="5"/>
                <c:pt idx="0">
                  <c:v>0.75454959053685167</c:v>
                </c:pt>
                <c:pt idx="1">
                  <c:v>0.75454959053685167</c:v>
                </c:pt>
                <c:pt idx="2">
                  <c:v>0.75454959053685167</c:v>
                </c:pt>
                <c:pt idx="3">
                  <c:v>0.75454959053685167</c:v>
                </c:pt>
                <c:pt idx="4">
                  <c:v>0.75454959053685167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D6-4375-8E6D-B0B0739D9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2989391"/>
        <c:axId val="1528734559"/>
      </c:lineChart>
      <c:catAx>
        <c:axId val="142298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8734559"/>
        <c:crosses val="autoZero"/>
        <c:auto val="1"/>
        <c:lblAlgn val="ctr"/>
        <c:lblOffset val="100"/>
        <c:noMultiLvlLbl val="0"/>
      </c:catAx>
      <c:valAx>
        <c:axId val="152873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989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7B5F"/>
                </a:solidFill>
              </a:rPr>
              <a:t>Internet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1C-49A7-AA9A-B2AEC550BE2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1C-49A7-AA9A-B2AEC550BE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'G15 Internet x Tit'!$O$48:$O$49</c:f>
              <c:strCache>
                <c:ptCount val="2"/>
                <c:pt idx="0">
                  <c:v>Con Internet</c:v>
                </c:pt>
                <c:pt idx="1">
                  <c:v>Sin Internet</c:v>
                </c:pt>
              </c:strCache>
            </c:strRef>
          </c:cat>
          <c:val>
            <c:numRef>
              <c:f>'G15 Internet x Tit'!$P$48:$P$49</c:f>
              <c:numCache>
                <c:formatCode>0.0%</c:formatCode>
                <c:ptCount val="2"/>
                <c:pt idx="0">
                  <c:v>0.70950864422201998</c:v>
                </c:pt>
                <c:pt idx="1">
                  <c:v>0.29049135577798002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1C-49A7-AA9A-B2AEC550B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7B5F"/>
                </a:solidFill>
              </a:rPr>
              <a:t>Conexión a internet</a:t>
            </a:r>
            <a:endParaRPr lang="en-US" baseline="0">
              <a:solidFill>
                <a:srgbClr val="007B5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v>Conexión a Internet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'G15 Internet x Tit'!$O$38:$O$42</c:f>
              <c:numCache>
                <c:formatCode>0.0%</c:formatCode>
                <c:ptCount val="5"/>
                <c:pt idx="0">
                  <c:v>0.61658031088082899</c:v>
                </c:pt>
                <c:pt idx="1">
                  <c:v>0.52777777777777779</c:v>
                </c:pt>
                <c:pt idx="2">
                  <c:v>0.5634028892455859</c:v>
                </c:pt>
                <c:pt idx="3">
                  <c:v>0.79943767572633551</c:v>
                </c:pt>
                <c:pt idx="4">
                  <c:v>0.67448151487826868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3-44B7-8067-A25E61ECD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2989391"/>
        <c:axId val="1528734559"/>
      </c:barChart>
      <c:lineChart>
        <c:grouping val="standard"/>
        <c:varyColors val="0"/>
        <c:ser>
          <c:idx val="0"/>
          <c:order val="1"/>
          <c:tx>
            <c:v>Media Nacional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E3-44B7-8067-A25E61ECDAF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E3-44B7-8067-A25E61ECDAF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E3-44B7-8067-A25E61ECDAF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E3-44B7-8067-A25E61ECDAFB}"/>
                </c:ext>
              </c:extLst>
            </c:dLbl>
            <c:dLbl>
              <c:idx val="4"/>
              <c:layout>
                <c:manualLayout>
                  <c:x val="-0.14254990940165624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E3-44B7-8067-A25E61ECDA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'G15 Internet x Tit'!$B$38:$F$42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'G15 Internet x Tit'!$P$38:$P$42</c:f>
              <c:numCache>
                <c:formatCode>0.0%</c:formatCode>
                <c:ptCount val="5"/>
                <c:pt idx="0">
                  <c:v>0.70950864422201998</c:v>
                </c:pt>
                <c:pt idx="1">
                  <c:v>0.70950864422201998</c:v>
                </c:pt>
                <c:pt idx="2">
                  <c:v>0.70950864422201998</c:v>
                </c:pt>
                <c:pt idx="3">
                  <c:v>0.70950864422201998</c:v>
                </c:pt>
                <c:pt idx="4">
                  <c:v>0.70950864422201998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DE3-44B7-8067-A25E61ECD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2989391"/>
        <c:axId val="1528734559"/>
      </c:lineChart>
      <c:catAx>
        <c:axId val="142298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8734559"/>
        <c:crosses val="autoZero"/>
        <c:auto val="1"/>
        <c:lblAlgn val="ctr"/>
        <c:lblOffset val="100"/>
        <c:noMultiLvlLbl val="0"/>
      </c:catAx>
      <c:valAx>
        <c:axId val="152873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989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7B5F"/>
                </a:solidFill>
              </a:rPr>
              <a:t>Centros</a:t>
            </a:r>
            <a:r>
              <a:rPr lang="es-ES" baseline="0">
                <a:solidFill>
                  <a:srgbClr val="007B5F"/>
                </a:solidFill>
              </a:rPr>
              <a:t> por Tipología y Titularidad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'G3.- Tipología y titularidad'!$E$32</c:f>
              <c:strCache>
                <c:ptCount val="1"/>
                <c:pt idx="0">
                  <c:v>Pública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'G3.- Tipología y titularidad'!$F$31:$H$31</c:f>
              <c:strCache>
                <c:ptCount val="3"/>
                <c:pt idx="0">
                  <c:v>Centros dirigidos a personas mayores</c:v>
                </c:pt>
                <c:pt idx="1">
                  <c:v>Centros dirigidos a personas en situación de discapacidad</c:v>
                </c:pt>
                <c:pt idx="2">
                  <c:v>Otros Centros</c:v>
                </c:pt>
              </c:strCache>
            </c:strRef>
          </c:cat>
          <c:val>
            <c:numRef>
              <c:f>'G3.- Tipología y titularidad'!$F$32:$H$32</c:f>
              <c:numCache>
                <c:formatCode>General</c:formatCode>
                <c:ptCount val="3"/>
                <c:pt idx="0">
                  <c:v>22.7</c:v>
                </c:pt>
                <c:pt idx="1">
                  <c:v>19.7</c:v>
                </c:pt>
                <c:pt idx="2">
                  <c:v>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0-4495-AA81-CD770EEC0D93}"/>
            </c:ext>
          </c:extLst>
        </c:ser>
        <c:ser>
          <c:idx val="1"/>
          <c:order val="1"/>
          <c:tx>
            <c:strRef>
              <c:f>'G3.- Tipología y titularidad'!$E$33</c:f>
              <c:strCache>
                <c:ptCount val="1"/>
                <c:pt idx="0">
                  <c:v>Privada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'G3.- Tipología y titularidad'!$F$31:$H$31</c:f>
              <c:strCache>
                <c:ptCount val="3"/>
                <c:pt idx="0">
                  <c:v>Centros dirigidos a personas mayores</c:v>
                </c:pt>
                <c:pt idx="1">
                  <c:v>Centros dirigidos a personas en situación de discapacidad</c:v>
                </c:pt>
                <c:pt idx="2">
                  <c:v>Otros Centros</c:v>
                </c:pt>
              </c:strCache>
            </c:strRef>
          </c:cat>
          <c:val>
            <c:numRef>
              <c:f>'G3.- Tipología y titularidad'!$F$33:$H$33</c:f>
              <c:numCache>
                <c:formatCode>General</c:formatCode>
                <c:ptCount val="3"/>
                <c:pt idx="0">
                  <c:v>77.3</c:v>
                </c:pt>
                <c:pt idx="1">
                  <c:v>80.3</c:v>
                </c:pt>
                <c:pt idx="2">
                  <c:v>72.3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0-4495-AA81-CD770EEC0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599169792"/>
        <c:axId val="486271072"/>
      </c:barChart>
      <c:catAx>
        <c:axId val="59916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6271072"/>
        <c:crosses val="autoZero"/>
        <c:auto val="1"/>
        <c:lblAlgn val="ctr"/>
        <c:lblOffset val="100"/>
        <c:noMultiLvlLbl val="0"/>
      </c:catAx>
      <c:valAx>
        <c:axId val="48627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916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6944493847919921E-2"/>
          <c:y val="0.22463663701956285"/>
          <c:w val="0.9027777777777779"/>
          <c:h val="0.63497995042286381"/>
        </c:manualLayout>
      </c:layout>
      <c:pie3DChart>
        <c:varyColors val="1"/>
        <c:ser>
          <c:idx val="0"/>
          <c:order val="0"/>
          <c:tx>
            <c:strRef>
              <c:f>'G16.-Benef, con drcho a prestac'!$B$105</c:f>
              <c:strCache>
                <c:ptCount val="1"/>
                <c:pt idx="0">
                  <c:v>Beneficiarios con derecho a prestación </c:v>
                </c:pt>
              </c:strCache>
            </c:strRef>
          </c:tx>
          <c:spPr>
            <a:solidFill>
              <a:srgbClr val="00B050"/>
            </a:solidFill>
          </c:spPr>
          <c:dPt>
            <c:idx val="0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774-4486-896D-2271E6D8250A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774-4486-896D-2271E6D8250A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774-4486-896D-2271E6D8250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774-4486-896D-2271E6D825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'G16.-Benef, con drcho a prestac'!$H$103:$J$103</c:f>
              <c:strCache>
                <c:ptCount val="3"/>
                <c:pt idx="0">
                  <c:v>Grado III</c:v>
                </c:pt>
                <c:pt idx="1">
                  <c:v>Grado II</c:v>
                </c:pt>
                <c:pt idx="2">
                  <c:v>Grado I</c:v>
                </c:pt>
              </c:strCache>
            </c:strRef>
          </c:cat>
          <c:val>
            <c:numRef>
              <c:f>'G16.-Benef, con drcho a prestac'!$H$104:$J$104</c:f>
              <c:numCache>
                <c:formatCode>0.00%</c:formatCode>
                <c:ptCount val="3"/>
                <c:pt idx="0">
                  <c:v>0.28143768835062427</c:v>
                </c:pt>
                <c:pt idx="1">
                  <c:v>0.37414540209017094</c:v>
                </c:pt>
                <c:pt idx="2">
                  <c:v>0.34441690955920479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74-4486-896D-2271E6D82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7B5F"/>
                </a:solidFill>
              </a:rPr>
              <a:t>Población empadronada en España de 65 años y más,  por sexo</a:t>
            </a:r>
          </a:p>
        </c:rich>
      </c:tx>
      <c:layout>
        <c:manualLayout>
          <c:xMode val="edge"/>
          <c:yMode val="edge"/>
          <c:x val="0.12580555555555556"/>
          <c:y val="3.7037037037037035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v>Mujeres</c:v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'G17.-Empadr &gt;64 sexo C. Mayores'!$A$91:$A$96</c:f>
              <c:strCache>
                <c:ptCount val="6"/>
                <c:pt idx="0">
                  <c:v>    De 65 a 69 años</c:v>
                </c:pt>
                <c:pt idx="1">
                  <c:v>    De 70 a 74 años  </c:v>
                </c:pt>
                <c:pt idx="2">
                  <c:v>    De 75 a 79 años  </c:v>
                </c:pt>
                <c:pt idx="3">
                  <c:v>    De 80 a 84 años  </c:v>
                </c:pt>
                <c:pt idx="4">
                  <c:v>    De 85 a 89 años  </c:v>
                </c:pt>
                <c:pt idx="5">
                  <c:v>    90 y más años</c:v>
                </c:pt>
              </c:strCache>
            </c:strRef>
          </c:cat>
          <c:val>
            <c:numRef>
              <c:f>'G17.-Empadr &gt;64 sexo C. Mayores'!$C$91:$C$96</c:f>
              <c:numCache>
                <c:formatCode>0.00%</c:formatCode>
                <c:ptCount val="6"/>
                <c:pt idx="0">
                  <c:v>0.52395740591845941</c:v>
                </c:pt>
                <c:pt idx="1">
                  <c:v>0.53735883653992367</c:v>
                </c:pt>
                <c:pt idx="2">
                  <c:v>0.55727431437811481</c:v>
                </c:pt>
                <c:pt idx="3">
                  <c:v>0.5899063028983319</c:v>
                </c:pt>
                <c:pt idx="4">
                  <c:v>0.63610516853306198</c:v>
                </c:pt>
                <c:pt idx="5">
                  <c:v>0.7066410542474395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1-46F2-9A3C-6D7ACCF66F14}"/>
            </c:ext>
          </c:extLst>
        </c:ser>
        <c:ser>
          <c:idx val="0"/>
          <c:order val="1"/>
          <c:tx>
            <c:v>Hombres</c:v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'G17.-Empadr &gt;64 sexo C. Mayores'!$A$91:$A$96</c:f>
              <c:strCache>
                <c:ptCount val="6"/>
                <c:pt idx="0">
                  <c:v>    De 65 a 69 años</c:v>
                </c:pt>
                <c:pt idx="1">
                  <c:v>    De 70 a 74 años  </c:v>
                </c:pt>
                <c:pt idx="2">
                  <c:v>    De 75 a 79 años  </c:v>
                </c:pt>
                <c:pt idx="3">
                  <c:v>    De 80 a 84 años  </c:v>
                </c:pt>
                <c:pt idx="4">
                  <c:v>    De 85 a 89 años  </c:v>
                </c:pt>
                <c:pt idx="5">
                  <c:v>    90 y más años</c:v>
                </c:pt>
              </c:strCache>
            </c:strRef>
          </c:cat>
          <c:val>
            <c:numRef>
              <c:f>'G17.-Empadr &gt;64 sexo C. Mayores'!$B$91:$B$96</c:f>
              <c:numCache>
                <c:formatCode>0.00%</c:formatCode>
                <c:ptCount val="6"/>
                <c:pt idx="0">
                  <c:v>0.47604259408154059</c:v>
                </c:pt>
                <c:pt idx="1">
                  <c:v>0.46264116346007639</c:v>
                </c:pt>
                <c:pt idx="2">
                  <c:v>0.44272568562188525</c:v>
                </c:pt>
                <c:pt idx="3">
                  <c:v>0.4100936971016681</c:v>
                </c:pt>
                <c:pt idx="4">
                  <c:v>0.36389483146693796</c:v>
                </c:pt>
                <c:pt idx="5">
                  <c:v>0.29335894575256055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1-46F2-9A3C-6D7ACCF66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1144399"/>
        <c:axId val="1"/>
      </c:barChart>
      <c:catAx>
        <c:axId val="67114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1144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7B5F"/>
                </a:solidFill>
              </a:rPr>
              <a:t>Usuarios por grado</a:t>
            </a:r>
          </a:p>
        </c:rich>
      </c:tx>
      <c:layout>
        <c:manualLayout>
          <c:xMode val="edge"/>
          <c:yMode val="edge"/>
          <c:x val="0.15787359438840076"/>
          <c:y val="2.933333333333333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097222222222209E-3"/>
          <c:y val="0.17500987654320987"/>
          <c:w val="0.61150173611111114"/>
          <c:h val="0.76684382716049382"/>
        </c:manualLayout>
      </c:layout>
      <c:pie3DChart>
        <c:varyColors val="1"/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347569444444435"/>
          <c:y val="0.33164135802469136"/>
          <c:w val="0.2922788194444445"/>
          <c:h val="0.336230246913580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595959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7B5F"/>
                </a:solidFill>
              </a:rPr>
              <a:t>Usuarios por edad</a:t>
            </a:r>
          </a:p>
        </c:rich>
      </c:tx>
      <c:layout>
        <c:manualLayout>
          <c:xMode val="edge"/>
          <c:yMode val="edge"/>
          <c:x val="0.14494558339660849"/>
          <c:y val="2.769569822301627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6068055555555562E-2"/>
          <c:y val="0.15149135802469138"/>
          <c:w val="0.60709201388888878"/>
          <c:h val="0.75116481481481479"/>
        </c:manualLayout>
      </c:layout>
      <c:pie3DChart>
        <c:varyColors val="1"/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361909722222209"/>
          <c:y val="0.3380746913580247"/>
          <c:w val="0.36019999999999996"/>
          <c:h val="0.46162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595959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7B5F"/>
                </a:solidFill>
              </a:rPr>
              <a:t>Usuarios por sexo</a:t>
            </a:r>
          </a:p>
        </c:rich>
      </c:tx>
      <c:layout>
        <c:manualLayout>
          <c:xMode val="edge"/>
          <c:yMode val="edge"/>
          <c:x val="0.2154159690862526"/>
          <c:y val="2.3849691124222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842916666666667E-2"/>
          <c:y val="0.14365185185185186"/>
          <c:w val="0.66441825595516746"/>
          <c:h val="0.82956002957672903"/>
        </c:manualLayout>
      </c:layout>
      <c:pie3DChart>
        <c:varyColors val="1"/>
        <c:ser>
          <c:idx val="0"/>
          <c:order val="0"/>
          <c:tx>
            <c:v>Residentes por sexo</c:v>
          </c:tx>
          <c:spPr>
            <a:effectLst/>
          </c:spPr>
          <c:explosion val="2"/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D8E-4A85-9B16-D4A96A8DF1CE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D8E-4A85-9B16-D4A96A8DF1C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ED8E-4A85-9B16-D4A96A8DF1C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ED8E-4A85-9B16-D4A96A8DF1CE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8E-4A85-9B16-D4A96A8DF1CE}"/>
                </c:ext>
              </c:extLst>
            </c:dLbl>
            <c:dLbl>
              <c:idx val="1"/>
              <c:layout>
                <c:manualLayout>
                  <c:x val="0.1241255735242215"/>
                  <c:y val="-0.140919905683527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8E-4A85-9B16-D4A96A8DF1C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('G18.-Perfil resid C.May Sexo'!$G$79,'G18.-Perfil resid C.May Sexo'!$I$79)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('G18.-Perfil resid C.May Sexo'!$H$80,'G18.-Perfil resid C.May Sexo'!$J$80)</c:f>
              <c:numCache>
                <c:formatCode>0.0%</c:formatCode>
                <c:ptCount val="2"/>
                <c:pt idx="0">
                  <c:v>0.31786747008813393</c:v>
                </c:pt>
                <c:pt idx="1">
                  <c:v>0.68213252991186601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8E-4A85-9B16-D4A96A8DF1CE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465624044937868"/>
          <c:y val="0.31596221695044024"/>
          <c:w val="0.29668862632466003"/>
          <c:h val="0.344069649489369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7B5F"/>
                </a:solidFill>
              </a:rPr>
              <a:t>Usuarios por grado</a:t>
            </a:r>
          </a:p>
        </c:rich>
      </c:tx>
      <c:layout>
        <c:manualLayout>
          <c:xMode val="edge"/>
          <c:yMode val="edge"/>
          <c:x val="0.15787359438840076"/>
          <c:y val="2.933333333333333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097222222222209E-3"/>
          <c:y val="0.17500987654320987"/>
          <c:w val="0.61150173611111114"/>
          <c:h val="0.76684382716049382"/>
        </c:manualLayout>
      </c:layout>
      <c:pie3DChart>
        <c:varyColors val="1"/>
        <c:ser>
          <c:idx val="0"/>
          <c:order val="0"/>
          <c:spPr>
            <a:effectLst/>
          </c:spPr>
          <c:explosion val="2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5E1-401E-ACC2-DCBA5DCDE6A6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5E1-401E-ACC2-DCBA5DCDE6A6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B5E1-401E-ACC2-DCBA5DCDE6A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B5E1-401E-ACC2-DCBA5DCDE6A6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5E1-401E-ACC2-DCBA5DCDE6A6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5E1-401E-ACC2-DCBA5DCDE6A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'G19-Perfil resid C.M Grado'!$G$88:$G$90</c:f>
              <c:strCache>
                <c:ptCount val="3"/>
                <c:pt idx="0">
                  <c:v>Sin grado</c:v>
                </c:pt>
                <c:pt idx="1">
                  <c:v>Grado I o II</c:v>
                </c:pt>
                <c:pt idx="2">
                  <c:v>Grado III</c:v>
                </c:pt>
              </c:strCache>
            </c:strRef>
          </c:cat>
          <c:val>
            <c:numRef>
              <c:f>'G19-Perfil resid C.M Grado'!$O$88:$O$90</c:f>
              <c:numCache>
                <c:formatCode>#,##0</c:formatCode>
                <c:ptCount val="3"/>
                <c:pt idx="0">
                  <c:v>58203</c:v>
                </c:pt>
                <c:pt idx="1">
                  <c:v>124692</c:v>
                </c:pt>
                <c:pt idx="2">
                  <c:v>105870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E1-401E-ACC2-DCBA5DCDE6A6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347569444444435"/>
          <c:y val="0.33164135802469136"/>
          <c:w val="0.2922788194444445"/>
          <c:h val="0.336230246913580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595959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7B5F"/>
                </a:solidFill>
              </a:rPr>
              <a:t>Usuarios por edad</a:t>
            </a:r>
          </a:p>
        </c:rich>
      </c:tx>
      <c:layout>
        <c:manualLayout>
          <c:xMode val="edge"/>
          <c:yMode val="edge"/>
          <c:x val="0.14494558339660849"/>
          <c:y val="2.769569822301627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6068055555555562E-2"/>
          <c:y val="0.15149135802469138"/>
          <c:w val="0.60709201388888878"/>
          <c:h val="0.75116481481481479"/>
        </c:manualLayout>
      </c:layout>
      <c:pie3DChart>
        <c:varyColors val="1"/>
        <c:ser>
          <c:idx val="0"/>
          <c:order val="0"/>
          <c:spPr>
            <a:effectLst/>
          </c:spPr>
          <c:explosion val="2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6E4-4608-BE33-FD6C46086B2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6E4-4608-BE33-FD6C46086B20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6E4-4608-BE33-FD6C46086B2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6E4-4608-BE33-FD6C46086B20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6E4-4608-BE33-FD6C46086B20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6E4-4608-BE33-FD6C46086B2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('G20.-Perfil resid C.M edad'!$I$86,'G20.-Perfil resid C.M edad'!$K$86,'G20.-Perfil resid C.M edad'!$M$86)</c:f>
              <c:strCache>
                <c:ptCount val="3"/>
                <c:pt idx="0">
                  <c:v>Menos de 65 años</c:v>
                </c:pt>
                <c:pt idx="1">
                  <c:v>Entre 65 y 79 años</c:v>
                </c:pt>
                <c:pt idx="2">
                  <c:v>80 o más años</c:v>
                </c:pt>
              </c:strCache>
            </c:strRef>
          </c:cat>
          <c:val>
            <c:numRef>
              <c:f>('G20.-Perfil resid C.M edad'!$J$91,'G20.-Perfil resid C.M edad'!$L$91,'G20.-Perfil resid C.M edad'!$N$91)</c:f>
              <c:numCache>
                <c:formatCode>0.0%</c:formatCode>
                <c:ptCount val="3"/>
                <c:pt idx="0">
                  <c:v>4.1770990251588661E-2</c:v>
                </c:pt>
                <c:pt idx="1">
                  <c:v>0.2137066472737347</c:v>
                </c:pt>
                <c:pt idx="2">
                  <c:v>0.74452236247467662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E4-4608-BE33-FD6C46086B2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361909722222209"/>
          <c:y val="0.3380746913580247"/>
          <c:w val="0.36019999999999996"/>
          <c:h val="0.46162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595959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rgbClr val="007B5F"/>
                </a:solidFill>
              </a:rPr>
              <a:t>Solicitud de Grado en mayores de 64 años por edad del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00B050"/>
            </a:solidFill>
          </c:spPr>
          <c:dPt>
            <c:idx val="0"/>
            <c:bubble3D val="0"/>
            <c:spPr>
              <a:solidFill>
                <a:srgbClr val="FF5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6C1-4970-9687-DFA11CDD4773}"/>
              </c:ext>
            </c:extLst>
          </c:dPt>
          <c:dPt>
            <c:idx val="1"/>
            <c:bubble3D val="0"/>
            <c:spPr>
              <a:solidFill>
                <a:srgbClr val="CC99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C1-4970-9687-DFA11CDD477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6C1-4970-9687-DFA11CDD4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'G20b.-Solicit Grado C. mayores '!$B$55:$B$56</c:f>
              <c:strCache>
                <c:ptCount val="2"/>
                <c:pt idx="0">
                  <c:v>de 65 a 79 años</c:v>
                </c:pt>
                <c:pt idx="1">
                  <c:v>de 80 o más años</c:v>
                </c:pt>
              </c:strCache>
            </c:strRef>
          </c:cat>
          <c:val>
            <c:numRef>
              <c:f>'G20b.-Solicit Grado C. mayores '!$D$55:$D$56</c:f>
              <c:numCache>
                <c:formatCode>0.0%</c:formatCode>
                <c:ptCount val="2"/>
                <c:pt idx="0">
                  <c:v>0.29212350083175548</c:v>
                </c:pt>
                <c:pt idx="1">
                  <c:v>0.70787649916824447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1-4970-9687-DFA11CDD4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7B5F"/>
                </a:solidFill>
              </a:rPr>
              <a:t>Usuarios</a:t>
            </a:r>
            <a:r>
              <a:rPr lang="es-ES" baseline="0">
                <a:solidFill>
                  <a:srgbClr val="007B5F"/>
                </a:solidFill>
              </a:rPr>
              <a:t> por grado de autonomía y titularidad del centro</a:t>
            </a:r>
            <a:endParaRPr lang="es-ES">
              <a:solidFill>
                <a:srgbClr val="007B5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'G21.- Resid x autonomia C. May'!$U$85:$U$86</c:f>
              <c:strCache>
                <c:ptCount val="2"/>
                <c:pt idx="0">
                  <c:v>Sin grado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C5-45AF-BB14-68F500EE7A2E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C5-45AF-BB14-68F500EE7A2E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DC5-45AF-BB14-68F500EE7A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'G21.- Resid x autonomia C. May'!$R$87:$R$91</c:f>
              <c:numCache>
                <c:formatCode>0.0%</c:formatCode>
                <c:ptCount val="5"/>
              </c:numCache>
            </c:numRef>
          </c:cat>
          <c:val>
            <c:numRef>
              <c:f>'G21.- Resid x autonomia C. May'!$Y$87:$Y$91</c:f>
              <c:numCache>
                <c:formatCode>0.00%</c:formatCode>
                <c:ptCount val="5"/>
                <c:pt idx="0">
                  <c:v>0.13402197225018603</c:v>
                </c:pt>
                <c:pt idx="1">
                  <c:v>0.12669854051333668</c:v>
                </c:pt>
                <c:pt idx="2">
                  <c:v>0.22791848394419364</c:v>
                </c:pt>
                <c:pt idx="3">
                  <c:v>0.17803440563768586</c:v>
                </c:pt>
                <c:pt idx="4">
                  <c:v>0.25966021129059641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C5-45AF-BB14-68F500EE7A2E}"/>
            </c:ext>
          </c:extLst>
        </c:ser>
        <c:ser>
          <c:idx val="1"/>
          <c:order val="1"/>
          <c:tx>
            <c:strRef>
              <c:f>'G21.- Resid x autonomia C. May'!$V$85:$V$86</c:f>
              <c:strCache>
                <c:ptCount val="2"/>
                <c:pt idx="0">
                  <c:v>Grado I o II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DC5-45AF-BB14-68F500EE7A2E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DC5-45AF-BB14-68F500EE7A2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DC5-45AF-BB14-68F500EE7A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'G21.- Resid x autonomia C. May'!$R$87:$R$91</c:f>
              <c:numCache>
                <c:formatCode>0.0%</c:formatCode>
                <c:ptCount val="5"/>
              </c:numCache>
            </c:numRef>
          </c:cat>
          <c:val>
            <c:numRef>
              <c:f>'G21.- Resid x autonomia C. May'!$Z$87:$Z$91</c:f>
              <c:numCache>
                <c:formatCode>0.00%</c:formatCode>
                <c:ptCount val="5"/>
                <c:pt idx="0">
                  <c:v>0.43559329452444523</c:v>
                </c:pt>
                <c:pt idx="1">
                  <c:v>0.47584297936587822</c:v>
                </c:pt>
                <c:pt idx="2">
                  <c:v>0.40224959828602036</c:v>
                </c:pt>
                <c:pt idx="3">
                  <c:v>0.44314489471537283</c:v>
                </c:pt>
                <c:pt idx="4">
                  <c:v>0.42020450004570564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DC5-45AF-BB14-68F500EE7A2E}"/>
            </c:ext>
          </c:extLst>
        </c:ser>
        <c:ser>
          <c:idx val="2"/>
          <c:order val="2"/>
          <c:tx>
            <c:strRef>
              <c:f>'G21.- Resid x autonomia C. May'!$W$85:$W$86</c:f>
              <c:strCache>
                <c:ptCount val="2"/>
                <c:pt idx="0">
                  <c:v>Grado III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DC5-45AF-BB14-68F500EE7A2E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DC5-45AF-BB14-68F500EE7A2E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DC5-45AF-BB14-68F500EE7A2E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DC5-45AF-BB14-68F500EE7A2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DC5-45AF-BB14-68F500EE7A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'G21.- Resid x autonomia C. May'!$R$87:$R$91</c:f>
              <c:numCache>
                <c:formatCode>0.0%</c:formatCode>
                <c:ptCount val="5"/>
              </c:numCache>
            </c:numRef>
          </c:cat>
          <c:val>
            <c:numRef>
              <c:f>'G21.- Resid x autonomia C. May'!$AA$87:$AA$91</c:f>
              <c:numCache>
                <c:formatCode>0.00%</c:formatCode>
                <c:ptCount val="5"/>
                <c:pt idx="0">
                  <c:v>0.43038473322536874</c:v>
                </c:pt>
                <c:pt idx="1">
                  <c:v>0.39745848012078511</c:v>
                </c:pt>
                <c:pt idx="2">
                  <c:v>0.36983191776978602</c:v>
                </c:pt>
                <c:pt idx="3">
                  <c:v>0.37882069964694132</c:v>
                </c:pt>
                <c:pt idx="4">
                  <c:v>0.320135288663698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DC5-45AF-BB14-68F500EE7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4303535"/>
        <c:axId val="607279343"/>
      </c:barChart>
      <c:catAx>
        <c:axId val="594303535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7279343"/>
        <c:crosses val="autoZero"/>
        <c:auto val="1"/>
        <c:lblAlgn val="ctr"/>
        <c:lblOffset val="100"/>
        <c:noMultiLvlLbl val="0"/>
      </c:catAx>
      <c:valAx>
        <c:axId val="607279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4303535"/>
        <c:crosses val="autoZero"/>
        <c:crossBetween val="between"/>
      </c:valAx>
      <c:spPr>
        <a:solidFill>
          <a:srgbClr val="007B5F">
            <a:alpha val="14000"/>
          </a:srgb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540060099512807"/>
          <c:y val="0.88330695304308326"/>
          <c:w val="0.24529832234197949"/>
          <c:h val="0.116693046956916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007B5F"/>
                </a:solidFill>
              </a:rPr>
              <a:t>Porcentaje de subcontratación por modelo</a:t>
            </a:r>
            <a:r>
              <a:rPr lang="es-ES" b="1" baseline="0">
                <a:solidFill>
                  <a:srgbClr val="007B5F"/>
                </a:solidFill>
              </a:rPr>
              <a:t> de titularidad y gestión</a:t>
            </a:r>
            <a:endParaRPr lang="es-ES" b="1">
              <a:solidFill>
                <a:srgbClr val="007B5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'G22-Pers. x vinculac.C Mayo'!$B$54:$F$58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'G22-Pers. x vinculac.C Mayo'!$J$54:$J$58</c:f>
              <c:numCache>
                <c:formatCode>0.00%</c:formatCode>
                <c:ptCount val="5"/>
                <c:pt idx="0">
                  <c:v>2.2595402811872351E-2</c:v>
                </c:pt>
                <c:pt idx="1">
                  <c:v>2.507151270402154E-2</c:v>
                </c:pt>
                <c:pt idx="2">
                  <c:v>8.9274854654698491E-2</c:v>
                </c:pt>
                <c:pt idx="3">
                  <c:v>3.5373206583927473E-2</c:v>
                </c:pt>
                <c:pt idx="4">
                  <c:v>4.1139990519829354E-2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3-42E8-9D7F-DDC7D40C0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7349903"/>
        <c:axId val="1702218479"/>
      </c:barChart>
      <c:catAx>
        <c:axId val="1617349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2218479"/>
        <c:crosses val="autoZero"/>
        <c:auto val="1"/>
        <c:lblAlgn val="ctr"/>
        <c:lblOffset val="100"/>
        <c:noMultiLvlLbl val="0"/>
      </c:catAx>
      <c:valAx>
        <c:axId val="1702218479"/>
        <c:scaling>
          <c:orientation val="minMax"/>
          <c:max val="0.12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7349903"/>
        <c:crosses val="autoZero"/>
        <c:crossBetween val="between"/>
        <c:majorUnit val="2.5000000000000005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Centros dirigidos a personas mayores en función del modelo</a:t>
            </a:r>
            <a:r>
              <a:rPr lang="es-ES" b="1" baseline="0"/>
              <a:t> de</a:t>
            </a:r>
            <a:r>
              <a:rPr lang="es-ES" b="1"/>
              <a:t> titularidad </a:t>
            </a:r>
          </a:p>
        </c:rich>
      </c:tx>
      <c:layout>
        <c:manualLayout>
          <c:xMode val="edge"/>
          <c:yMode val="edge"/>
          <c:x val="0.13174952896698824"/>
          <c:y val="2.349484963296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6206866221261355"/>
          <c:y val="0.22980737923277292"/>
          <c:w val="0.49807027978797747"/>
          <c:h val="0.57267092657273655"/>
        </c:manualLayout>
      </c:layout>
      <c:pieChart>
        <c:varyColors val="1"/>
        <c:ser>
          <c:idx val="0"/>
          <c:order val="0"/>
          <c:tx>
            <c:v>Titularidad</c:v>
          </c:tx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949-4865-9F5B-3FC3C26D1DD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949-4865-9F5B-3FC3C26D1D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'G.4.-C.May. x Tit-Ges '!$E$32:$E$33</c:f>
              <c:strCache>
                <c:ptCount val="2"/>
                <c:pt idx="0">
                  <c:v>Pública</c:v>
                </c:pt>
                <c:pt idx="1">
                  <c:v>Privada</c:v>
                </c:pt>
              </c:strCache>
            </c:strRef>
          </c:cat>
          <c:val>
            <c:numRef>
              <c:f>'G.4.-C.May. x Tit-Ges '!$F$32:$F$33</c:f>
              <c:numCache>
                <c:formatCode>General</c:formatCode>
                <c:ptCount val="2"/>
                <c:pt idx="0">
                  <c:v>22.7</c:v>
                </c:pt>
                <c:pt idx="1">
                  <c:v>77.3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49-4865-9F5B-3FC3C26D1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7B5F"/>
                </a:solidFill>
              </a:rPr>
              <a:t>Trabajadores en centros dirigidos</a:t>
            </a:r>
            <a:r>
              <a:rPr lang="es-ES" baseline="0">
                <a:solidFill>
                  <a:srgbClr val="007B5F"/>
                </a:solidFill>
              </a:rPr>
              <a:t> a</a:t>
            </a:r>
          </a:p>
          <a:p>
            <a:pPr algn="ctr">
              <a:defRPr>
                <a:solidFill>
                  <a:srgbClr val="007B5F"/>
                </a:solidFill>
              </a:defRPr>
            </a:pPr>
            <a:r>
              <a:rPr lang="es-ES" baseline="0">
                <a:solidFill>
                  <a:srgbClr val="007B5F"/>
                </a:solidFill>
              </a:rPr>
              <a:t>personas mayores por sexo</a:t>
            </a:r>
            <a:endParaRPr lang="es-ES">
              <a:solidFill>
                <a:srgbClr val="007B5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29421988918051911"/>
          <c:w val="0.90694444444444444"/>
          <c:h val="0.56574948964712757"/>
        </c:manualLayout>
      </c:layout>
      <c:pie3DChart>
        <c:varyColors val="1"/>
        <c:ser>
          <c:idx val="0"/>
          <c:order val="0"/>
          <c:spPr>
            <a:solidFill>
              <a:srgbClr val="007B5F"/>
            </a:solidFill>
          </c:spPr>
          <c:dPt>
            <c:idx val="0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F78-4DA6-B521-10EA65E7CB5D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F78-4DA6-B521-10EA65E7CB5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F78-4DA6-B521-10EA65E7CB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'G23-Trab. x sexo. C.May'!$S$13:$S$14</c:f>
              <c:strCache>
                <c:ptCount val="2"/>
                <c:pt idx="0">
                  <c:v>Mujeres</c:v>
                </c:pt>
                <c:pt idx="1">
                  <c:v>Hombres </c:v>
                </c:pt>
              </c:strCache>
            </c:strRef>
          </c:cat>
          <c:val>
            <c:numRef>
              <c:f>'G23-Trab. x sexo. C.May'!$T$13:$T$14</c:f>
              <c:numCache>
                <c:formatCode>0.0%</c:formatCode>
                <c:ptCount val="2"/>
                <c:pt idx="0">
                  <c:v>0.86141620176662015</c:v>
                </c:pt>
                <c:pt idx="1">
                  <c:v>0.13858379823337982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78-4DA6-B521-10EA65E7C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7B5F"/>
                </a:solidFill>
              </a:rPr>
              <a:t>Trabajadores en centros dirigidos</a:t>
            </a:r>
            <a:r>
              <a:rPr lang="es-ES" baseline="0">
                <a:solidFill>
                  <a:srgbClr val="007B5F"/>
                </a:solidFill>
              </a:rPr>
              <a:t> a</a:t>
            </a:r>
          </a:p>
          <a:p>
            <a:pPr algn="ctr">
              <a:defRPr>
                <a:solidFill>
                  <a:srgbClr val="007B5F"/>
                </a:solidFill>
              </a:defRPr>
            </a:pPr>
            <a:r>
              <a:rPr lang="es-ES" baseline="0">
                <a:solidFill>
                  <a:srgbClr val="007B5F"/>
                </a:solidFill>
              </a:rPr>
              <a:t>personas mayores por tipo de jornada</a:t>
            </a:r>
          </a:p>
        </c:rich>
      </c:tx>
      <c:layout>
        <c:manualLayout>
          <c:xMode val="edge"/>
          <c:yMode val="edge"/>
          <c:x val="0.20693574233114015"/>
          <c:y val="3.2388663967611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29421988918051911"/>
          <c:w val="0.90694444444444444"/>
          <c:h val="0.56574948964712757"/>
        </c:manualLayout>
      </c:layout>
      <c:pie3DChart>
        <c:varyColors val="1"/>
        <c:ser>
          <c:idx val="0"/>
          <c:order val="0"/>
          <c:spPr>
            <a:solidFill>
              <a:srgbClr val="007B5F"/>
            </a:solidFill>
          </c:spPr>
          <c:dPt>
            <c:idx val="0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99C-4AC4-8111-DF89FFF20B3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99C-4AC4-8111-DF89FFF20B3B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99C-4AC4-8111-DF89FFF20B3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'G24.-Trabaj. x jornada, C.May'!$M$19:$M$20</c:f>
              <c:strCache>
                <c:ptCount val="2"/>
                <c:pt idx="0">
                  <c:v>Jornada completa</c:v>
                </c:pt>
                <c:pt idx="1">
                  <c:v>Jornada parcial</c:v>
                </c:pt>
              </c:strCache>
            </c:strRef>
          </c:cat>
          <c:val>
            <c:numRef>
              <c:f>'G24.-Trabaj. x jornada, C.May'!$N$19:$N$20</c:f>
              <c:numCache>
                <c:formatCode>0.0%</c:formatCode>
                <c:ptCount val="2"/>
                <c:pt idx="0">
                  <c:v>0.73058073764140707</c:v>
                </c:pt>
                <c:pt idx="1">
                  <c:v>0.26941926235859293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'1.4.3. Personal. Tipo jornada'!#REF!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99C-4AC4-8111-DF89FFF20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>
                <a:solidFill>
                  <a:srgbClr val="007B5F"/>
                </a:solidFill>
              </a:defRPr>
            </a:pPr>
            <a:r>
              <a:rPr lang="es-ES" sz="1600">
                <a:solidFill>
                  <a:srgbClr val="007B5F"/>
                </a:solidFill>
              </a:rPr>
              <a:t>Plantilla por tipo de jornada</a:t>
            </a:r>
          </a:p>
        </c:rich>
      </c:tx>
      <c:layout>
        <c:manualLayout>
          <c:xMode val="edge"/>
          <c:yMode val="edge"/>
          <c:x val="0.34528269852399657"/>
          <c:y val="6.2193790775010773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41063788272573304"/>
          <c:y val="0.1446897600030212"/>
          <c:w val="0.58217809933373388"/>
          <c:h val="0.79002105402292344"/>
        </c:manualLayout>
      </c:layout>
      <c:barChart>
        <c:barDir val="bar"/>
        <c:grouping val="percentStacked"/>
        <c:varyColors val="0"/>
        <c:ser>
          <c:idx val="2"/>
          <c:order val="0"/>
          <c:tx>
            <c:strRef>
              <c:f>'G25.-Plantil. x jornada, C.May '!$G$58</c:f>
              <c:strCache>
                <c:ptCount val="1"/>
                <c:pt idx="0">
                  <c:v>Jornada completa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/>
              </a:solidFill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'G25.-Plantil. x jornada, C.May '!$B$60:$B$64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'G25.-Plantil. x jornada, C.May '!$H$60:$H$64</c:f>
              <c:numCache>
                <c:formatCode>0.0%</c:formatCode>
                <c:ptCount val="5"/>
                <c:pt idx="0">
                  <c:v>0.66843338540504349</c:v>
                </c:pt>
                <c:pt idx="1">
                  <c:v>0.65640249032475184</c:v>
                </c:pt>
                <c:pt idx="2">
                  <c:v>0.82631540538568193</c:v>
                </c:pt>
                <c:pt idx="3">
                  <c:v>0.70819030014963469</c:v>
                </c:pt>
                <c:pt idx="4">
                  <c:v>0.7237517775319956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5-4176-8E3D-83432B63F50A}"/>
            </c:ext>
          </c:extLst>
        </c:ser>
        <c:ser>
          <c:idx val="1"/>
          <c:order val="1"/>
          <c:tx>
            <c:strRef>
              <c:f>'G25.-Plantil. x jornada, C.May '!$I$58</c:f>
              <c:strCache>
                <c:ptCount val="1"/>
                <c:pt idx="0">
                  <c:v>Jornada parcial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bg1"/>
              </a:solidFill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'G25.-Plantil. x jornada, C.May '!$B$60:$B$64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'G25.-Plantil. x jornada, C.May '!$J$60:$J$64</c:f>
              <c:numCache>
                <c:formatCode>0.0%</c:formatCode>
                <c:ptCount val="5"/>
                <c:pt idx="0">
                  <c:v>0.33156661459495651</c:v>
                </c:pt>
                <c:pt idx="1">
                  <c:v>0.34359750967524821</c:v>
                </c:pt>
                <c:pt idx="2">
                  <c:v>0.17368459461431804</c:v>
                </c:pt>
                <c:pt idx="3">
                  <c:v>0.29180969985036531</c:v>
                </c:pt>
                <c:pt idx="4">
                  <c:v>0.2762482224680044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6DD5-4176-8E3D-83432B63F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100"/>
        <c:axId val="644948687"/>
        <c:axId val="644954927"/>
        <c:extLst/>
      </c:barChart>
      <c:catAx>
        <c:axId val="64494868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/>
          <a:lstStyle/>
          <a:p>
            <a:pPr>
              <a:defRPr sz="900">
                <a:solidFill>
                  <a:srgbClr val="007B5F"/>
                </a:solidFill>
              </a:defRPr>
            </a:pPr>
            <a:endParaRPr lang="es-ES"/>
          </a:p>
        </c:txPr>
        <c:crossAx val="644954927"/>
        <c:crosses val="autoZero"/>
        <c:auto val="1"/>
        <c:lblAlgn val="ctr"/>
        <c:lblOffset val="100"/>
        <c:noMultiLvlLbl val="0"/>
      </c:catAx>
      <c:valAx>
        <c:axId val="644954927"/>
        <c:scaling>
          <c:orientation val="minMax"/>
          <c:max val="1"/>
        </c:scaling>
        <c:delete val="1"/>
        <c:axPos val="t"/>
        <c:numFmt formatCode="0%" sourceLinked="1"/>
        <c:majorTickMark val="out"/>
        <c:minorTickMark val="none"/>
        <c:tickLblPos val="nextTo"/>
        <c:crossAx val="644948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258444444444442"/>
          <c:y val="0.93984803921568627"/>
          <c:w val="0.70406259259259263"/>
          <c:h val="5.963464052287581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solidFill>
                <a:srgbClr val="007B5F"/>
              </a:solidFill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>
      <a:noFill/>
    </a:ln>
    <a:effectLst/>
  </c:spPr>
  <c:txPr>
    <a:bodyPr/>
    <a:lstStyle/>
    <a:p>
      <a:pPr>
        <a:defRPr sz="900">
          <a:solidFill>
            <a:srgbClr val="595959"/>
          </a:solidFill>
          <a:latin typeface="+mn-lt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solidFill>
                  <a:srgbClr val="007B5F"/>
                </a:solidFill>
                <a:effectLst/>
              </a:rPr>
              <a:t>Ratio personal atención directa primer nivel por residente</a:t>
            </a:r>
            <a:endParaRPr lang="es-ES" sz="1600">
              <a:solidFill>
                <a:srgbClr val="007B5F"/>
              </a:solidFill>
              <a:effectLst/>
            </a:endParaRPr>
          </a:p>
        </c:rich>
      </c:tx>
      <c:layout>
        <c:manualLayout>
          <c:xMode val="edge"/>
          <c:yMode val="edge"/>
          <c:x val="0.1603108839303734"/>
          <c:y val="3.7911706307699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52295104634909151"/>
          <c:y val="0.23026132795544424"/>
          <c:w val="0.44495555153306982"/>
          <c:h val="0.698659848359394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'G25b.- Niveles Atencion en CMay'!$C$60:$C$64</c:f>
              <c:strCache>
                <c:ptCount val="5"/>
                <c:pt idx="0">
                  <c:v>Modelo de gestión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'G25b.- Niveles Atencion en CMay'!$K$10:$K$14</c:f>
              <c:strCache>
                <c:ptCount val="5"/>
                <c:pt idx="0">
                  <c:v>Titularidad y gestión privada con lucro</c:v>
                </c:pt>
                <c:pt idx="1">
                  <c:v>Titularidad y gestión privada sin lucro</c:v>
                </c:pt>
                <c:pt idx="2">
                  <c:v>Titularidad pública y gestión privada sin lucro</c:v>
                </c:pt>
                <c:pt idx="3">
                  <c:v>Titularidad pública y gestión privada con lucro</c:v>
                </c:pt>
                <c:pt idx="4">
                  <c:v>Titularidad y gestión pública</c:v>
                </c:pt>
              </c:strCache>
            </c:strRef>
          </c:cat>
          <c:val>
            <c:numRef>
              <c:f>'G25b.- Niveles Atencion en CMay'!$L$10:$L$14</c:f>
              <c:numCache>
                <c:formatCode>#,##0.00</c:formatCode>
                <c:ptCount val="5"/>
                <c:pt idx="0">
                  <c:v>0.33236042929683651</c:v>
                </c:pt>
                <c:pt idx="1">
                  <c:v>0.34817242775245832</c:v>
                </c:pt>
                <c:pt idx="2">
                  <c:v>0.38003271263210869</c:v>
                </c:pt>
                <c:pt idx="3">
                  <c:v>0.38215082943055984</c:v>
                </c:pt>
                <c:pt idx="4">
                  <c:v>0.48430127273191009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5-4657-8079-2DA7F1F9E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axId val="547638224"/>
        <c:axId val="547636256"/>
      </c:barChart>
      <c:scatterChart>
        <c:scatterStyle val="lineMarker"/>
        <c:varyColors val="0"/>
        <c:ser>
          <c:idx val="1"/>
          <c:order val="1"/>
          <c:tx>
            <c:strRef>
              <c:f>'G25b.- Niveles Atencion en CMay'!$C$85:$C$87</c:f>
              <c:strCache>
                <c:ptCount val="3"/>
                <c:pt idx="0">
                  <c:v>Total nacional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75-4657-8079-2DA7F1F9EB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('G25b.- Niveles Atencion en CMay'!$M$85,'G25b.- Niveles Atencion en CMay'!$M$85,'G25b.- Niveles Atencion en CMay'!$M$85,'G25b.- Niveles Atencion en CMay'!$M$85,'G25b.- Niveles Atencion en CMay'!$M$85)</c:f>
              <c:numCache>
                <c:formatCode>0.00</c:formatCode>
                <c:ptCount val="5"/>
                <c:pt idx="0">
                  <c:v>0.36243485186916696</c:v>
                </c:pt>
                <c:pt idx="1">
                  <c:v>0.36243485186916696</c:v>
                </c:pt>
                <c:pt idx="2">
                  <c:v>0.36243485186916696</c:v>
                </c:pt>
                <c:pt idx="3">
                  <c:v>0.36243485186916696</c:v>
                </c:pt>
                <c:pt idx="4">
                  <c:v>0.36243485186916696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4175-4657-8079-2DA7F1F9E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436392"/>
        <c:axId val="797440000"/>
      </c:scatterChart>
      <c:catAx>
        <c:axId val="54763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7636256"/>
        <c:crosses val="autoZero"/>
        <c:auto val="1"/>
        <c:lblAlgn val="ctr"/>
        <c:lblOffset val="100"/>
        <c:noMultiLvlLbl val="0"/>
      </c:catAx>
      <c:valAx>
        <c:axId val="547636256"/>
        <c:scaling>
          <c:orientation val="minMax"/>
        </c:scaling>
        <c:delete val="1"/>
        <c:axPos val="t"/>
        <c:numFmt formatCode="#,##0.00" sourceLinked="1"/>
        <c:majorTickMark val="none"/>
        <c:minorTickMark val="none"/>
        <c:tickLblPos val="nextTo"/>
        <c:crossAx val="547638224"/>
        <c:crosses val="autoZero"/>
        <c:crossBetween val="between"/>
      </c:valAx>
      <c:valAx>
        <c:axId val="797440000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7436392"/>
        <c:crosses val="max"/>
        <c:crossBetween val="midCat"/>
      </c:valAx>
      <c:valAx>
        <c:axId val="79743639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797440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4012732518768005"/>
          <c:w val="0.99283432539682537"/>
          <c:h val="5.9872674812319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7B5F"/>
                </a:solidFill>
              </a:rPr>
              <a:t>Distribución de centros dirigidos a personas con discapacidad por titularidad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2911832895888016"/>
          <c:y val="0.14393518518518519"/>
          <c:w val="0.40287467191601051"/>
          <c:h val="0.6714577865266842"/>
        </c:manualLayout>
      </c:layout>
      <c:pieChart>
        <c:varyColors val="1"/>
        <c:ser>
          <c:idx val="0"/>
          <c:order val="0"/>
          <c:spPr>
            <a:solidFill>
              <a:srgbClr val="007B5F"/>
            </a:solidFill>
          </c:spPr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7F-40A1-A46A-83CE4E8AF18F}"/>
              </c:ext>
            </c:extLst>
          </c:dPt>
          <c:dPt>
            <c:idx val="1"/>
            <c:bubble3D val="0"/>
            <c:spPr>
              <a:solidFill>
                <a:srgbClr val="007B5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7F-40A1-A46A-83CE4E8AF18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07F-40A1-A46A-83CE4E8AF1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 26.Distrib. C. Discap x Tit '!$B$64:$F$65</c:f>
              <c:strCache>
                <c:ptCount val="2"/>
                <c:pt idx="0">
                  <c:v>Titularidad pública </c:v>
                </c:pt>
                <c:pt idx="1">
                  <c:v>Titularidad privada</c:v>
                </c:pt>
              </c:strCache>
            </c:strRef>
          </c:cat>
          <c:val>
            <c:numRef>
              <c:f>'G 26.Distrib. C. Discap x Tit '!$H$64:$H$65</c:f>
              <c:numCache>
                <c:formatCode>#,##0</c:formatCode>
                <c:ptCount val="2"/>
                <c:pt idx="0">
                  <c:v>286</c:v>
                </c:pt>
                <c:pt idx="1">
                  <c:v>1169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7F-40A1-A46A-83CE4E8AF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7B5F"/>
                </a:solidFill>
              </a:rPr>
              <a:t>Centros</a:t>
            </a:r>
            <a:r>
              <a:rPr lang="es-ES" baseline="0">
                <a:solidFill>
                  <a:srgbClr val="007B5F"/>
                </a:solidFill>
              </a:rPr>
              <a:t> dirigidos a personas</a:t>
            </a:r>
          </a:p>
          <a:p>
            <a:pPr>
              <a:defRPr>
                <a:solidFill>
                  <a:srgbClr val="007B5F"/>
                </a:solidFill>
              </a:defRPr>
            </a:pPr>
            <a:r>
              <a:rPr lang="es-ES" baseline="0">
                <a:solidFill>
                  <a:srgbClr val="007B5F"/>
                </a:solidFill>
              </a:rPr>
              <a:t> en situación de discapacidad</a:t>
            </a:r>
            <a:endParaRPr lang="es-ES">
              <a:solidFill>
                <a:srgbClr val="007B5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 27 C.Discap x Tit-Gest'!$B$75:$B$79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 27 C.Discap x Tit-Gest'!$C$75:$C$79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3EB-4342-A139-9C416A90333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 27 C.Discap x Tit-Gest'!$B$75:$B$79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 27 C.Discap x Tit-Gest'!$D$75:$D$79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B3EB-4342-A139-9C416A90333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 27 C.Discap x Tit-Gest'!$B$75:$B$79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 27 C.Discap x Tit-Gest'!$E$75:$E$79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B3EB-4342-A139-9C416A90333E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Titularidad pública y gestión privada con lucro</c:v>
              </c:pt>
              <c:pt idx="1">
                <c:v>Titularidad pública y gestión privada sin lucro</c:v>
              </c:pt>
              <c:pt idx="2">
                <c:v>Titularidad y gestión pública</c:v>
              </c:pt>
              <c:pt idx="3">
                <c:v>Titularidad y gestión privada con lucro</c:v>
              </c:pt>
              <c:pt idx="4">
                <c:v>Titularidad y gestión privada sin lucro</c:v>
              </c:pt>
            </c:strLit>
          </c:cat>
          <c:val>
            <c:numLit>
              <c:formatCode>General</c:formatCode>
              <c:ptCount val="5"/>
            </c:numLit>
          </c:val>
          <c:extLst>
            <c:ext xmlns:c16="http://schemas.microsoft.com/office/drawing/2014/chart" uri="{C3380CC4-5D6E-409C-BE32-E72D297353CC}">
              <c16:uniqueId val="{00000003-B3EB-4342-A139-9C416A90333E}"/>
            </c:ext>
          </c:extLst>
        </c:ser>
        <c:ser>
          <c:idx val="4"/>
          <c:order val="4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B5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27 C.Discap x Tit-Gest'!$B$75:$B$79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 27 C.Discap x Tit-Gest'!$H$75:$H$79</c:f>
              <c:numCache>
                <c:formatCode>0.0%</c:formatCode>
                <c:ptCount val="5"/>
                <c:pt idx="0">
                  <c:v>2.358887952822241E-2</c:v>
                </c:pt>
                <c:pt idx="1">
                  <c:v>5.2232518955349617E-2</c:v>
                </c:pt>
                <c:pt idx="2">
                  <c:v>0.13732097725358045</c:v>
                </c:pt>
                <c:pt idx="3">
                  <c:v>5.7287278854254421E-2</c:v>
                </c:pt>
                <c:pt idx="4">
                  <c:v>0.72957034540859311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EB-4342-A139-9C416A90333E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 27 C.Discap x Tit-Gest'!$B$75:$B$79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 27 C.Discap x Tit-Gest'!$I$75:$I$79</c:f>
              <c:numCache>
                <c:formatCode>0.0%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B3EB-4342-A139-9C416A903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18819536"/>
        <c:axId val="1147418640"/>
      </c:barChart>
      <c:catAx>
        <c:axId val="51881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47418640"/>
        <c:crosses val="autoZero"/>
        <c:auto val="1"/>
        <c:lblAlgn val="ctr"/>
        <c:lblOffset val="100"/>
        <c:noMultiLvlLbl val="0"/>
      </c:catAx>
      <c:valAx>
        <c:axId val="114741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881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7B5F"/>
                </a:solidFill>
              </a:rPr>
              <a:t>Plazas medias según modelo de titularidad</a:t>
            </a:r>
            <a:r>
              <a:rPr lang="en-US" baseline="0">
                <a:solidFill>
                  <a:srgbClr val="007B5F"/>
                </a:solidFill>
              </a:rPr>
              <a:t> </a:t>
            </a:r>
            <a:r>
              <a:rPr lang="en-US">
                <a:solidFill>
                  <a:srgbClr val="007B5F"/>
                </a:solidFill>
              </a:rPr>
              <a:t>gestión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v>Plazas Medias por modelo de titularidad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'G28.- Plazas y centros x Ti'!$C$86:$G$90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'G28.- Plazas y centros x Ti'!$H$86:$H$90</c:f>
              <c:numCache>
                <c:formatCode>#,##0.0</c:formatCode>
                <c:ptCount val="5"/>
                <c:pt idx="0">
                  <c:v>38.785714285714285</c:v>
                </c:pt>
                <c:pt idx="1">
                  <c:v>35.145161290322584</c:v>
                </c:pt>
                <c:pt idx="2">
                  <c:v>52.398773006134967</c:v>
                </c:pt>
                <c:pt idx="3">
                  <c:v>49.558823529411768</c:v>
                </c:pt>
                <c:pt idx="4">
                  <c:v>25.673210161662819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A-49BB-B72F-8C9E41FB3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078719"/>
        <c:axId val="1067576431"/>
      </c:barChart>
      <c:lineChart>
        <c:grouping val="standard"/>
        <c:varyColors val="0"/>
        <c:ser>
          <c:idx val="0"/>
          <c:order val="1"/>
          <c:tx>
            <c:v>Media nacional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1.6666666666666666E-2"/>
                  <c:y val="-2.7777777777777776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B5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CA-49BB-B72F-8C9E41FB3B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'G28.- Plazas y centros x Ti'!$C$86:$G$90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'G28.- Plazas y centros x Ti'!$I$86:$I$90</c:f>
              <c:numCache>
                <c:formatCode>#,##0.0</c:formatCode>
                <c:ptCount val="5"/>
                <c:pt idx="0">
                  <c:v>31.51558550968829</c:v>
                </c:pt>
                <c:pt idx="1">
                  <c:v>31.51558550968829</c:v>
                </c:pt>
                <c:pt idx="2">
                  <c:v>31.51558550968829</c:v>
                </c:pt>
                <c:pt idx="3">
                  <c:v>31.51558550968829</c:v>
                </c:pt>
                <c:pt idx="4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CA-49BB-B72F-8C9E41FB3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078719"/>
        <c:axId val="1067576431"/>
      </c:lineChart>
      <c:catAx>
        <c:axId val="447078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7576431"/>
        <c:crosses val="autoZero"/>
        <c:auto val="1"/>
        <c:lblAlgn val="ctr"/>
        <c:lblOffset val="100"/>
        <c:noMultiLvlLbl val="0"/>
      </c:catAx>
      <c:valAx>
        <c:axId val="1067576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078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007B5F"/>
                </a:solidFill>
              </a:rPr>
              <a:t>Porcentaje de habitaciones individuales</a:t>
            </a:r>
          </a:p>
        </c:rich>
      </c:tx>
      <c:layout>
        <c:manualLayout>
          <c:xMode val="edge"/>
          <c:yMode val="edge"/>
          <c:x val="0.27055315055315055"/>
          <c:y val="1.0025070570181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1868423523813786"/>
          <c:y val="0.30105299173764449"/>
          <c:w val="0.49311124145380331"/>
          <c:h val="0.525304195444841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'G29.- Habit.lndiv. C.Disc'!$B$72:$B$75</c:f>
              <c:strCache>
                <c:ptCount val="4"/>
                <c:pt idx="0">
                  <c:v>Modelo de gestión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'G29.- Habit.lndiv. C.Disc'!$B$76:$F$80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'G29.- Habit.lndiv. C.Disc'!$H$76:$H$80</c:f>
              <c:numCache>
                <c:formatCode>0.0%</c:formatCode>
                <c:ptCount val="5"/>
                <c:pt idx="0">
                  <c:v>0.44559585492227977</c:v>
                </c:pt>
                <c:pt idx="1">
                  <c:v>0.37942955920484012</c:v>
                </c:pt>
                <c:pt idx="2">
                  <c:v>0.52464268112370627</c:v>
                </c:pt>
                <c:pt idx="3">
                  <c:v>0.31168831168831168</c:v>
                </c:pt>
                <c:pt idx="4">
                  <c:v>0.38177262762292513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5-4B2F-A634-57CA20706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axId val="547638224"/>
        <c:axId val="547636256"/>
      </c:barChart>
      <c:scatterChart>
        <c:scatterStyle val="lineMarker"/>
        <c:varyColors val="0"/>
        <c:ser>
          <c:idx val="1"/>
          <c:order val="1"/>
          <c:tx>
            <c:strRef>
              <c:f>'G29.- Habit.lndiv. C.Disc'!$B$81</c:f>
              <c:strCache>
                <c:ptCount val="1"/>
                <c:pt idx="0">
                  <c:v>Total nacional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65-4B2F-A634-57CA207068C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007B5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F65-4B2F-A634-57CA207068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('G29.- Habit.lndiv. C.Disc'!$H$81,'G29.- Habit.lndiv. C.Disc'!$H$81,'G29.- Habit.lndiv. C.Disc'!$H$81,'G29.- Habit.lndiv. C.Disc'!$H$81,'G29.- Habit.lndiv. C.Disc'!$H$81)</c:f>
              <c:numCache>
                <c:formatCode>0.0%</c:formatCode>
                <c:ptCount val="5"/>
                <c:pt idx="0">
                  <c:v>0.40515348201649504</c:v>
                </c:pt>
                <c:pt idx="1">
                  <c:v>0.40515348201649504</c:v>
                </c:pt>
                <c:pt idx="2">
                  <c:v>0.40515348201649504</c:v>
                </c:pt>
                <c:pt idx="3">
                  <c:v>0.40515348201649504</c:v>
                </c:pt>
                <c:pt idx="4">
                  <c:v>0.40515348201649504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1F65-4B2F-A634-57CA20706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436392"/>
        <c:axId val="797440000"/>
      </c:scatterChart>
      <c:catAx>
        <c:axId val="54763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7636256"/>
        <c:crosses val="autoZero"/>
        <c:auto val="1"/>
        <c:lblAlgn val="ctr"/>
        <c:lblOffset val="100"/>
        <c:noMultiLvlLbl val="0"/>
      </c:catAx>
      <c:valAx>
        <c:axId val="547636256"/>
        <c:scaling>
          <c:orientation val="minMax"/>
        </c:scaling>
        <c:delete val="1"/>
        <c:axPos val="t"/>
        <c:numFmt formatCode="0.0%" sourceLinked="1"/>
        <c:majorTickMark val="none"/>
        <c:minorTickMark val="none"/>
        <c:tickLblPos val="nextTo"/>
        <c:crossAx val="547638224"/>
        <c:crosses val="autoZero"/>
        <c:crossBetween val="between"/>
      </c:valAx>
      <c:valAx>
        <c:axId val="797440000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7436392"/>
        <c:crosses val="max"/>
        <c:crossBetween val="midCat"/>
      </c:valAx>
      <c:valAx>
        <c:axId val="797436392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797440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97367724867728"/>
          <c:y val="0.89910195840904505"/>
          <c:w val="0.47574642857142857"/>
          <c:h val="5.9872674812319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r>
              <a:rPr lang="es-ES" sz="1600">
                <a:solidFill>
                  <a:srgbClr val="007B5F"/>
                </a:solidFill>
              </a:rPr>
              <a:t>Características de las infraestructuras</a:t>
            </a:r>
          </a:p>
        </c:rich>
      </c:tx>
      <c:layout>
        <c:manualLayout>
          <c:xMode val="edge"/>
          <c:yMode val="edge"/>
          <c:x val="0.28631402560275299"/>
          <c:y val="2.64976069167824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7B5F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2443660132024077"/>
          <c:y val="0.17575459317585301"/>
          <c:w val="0.66711007427886637"/>
          <c:h val="0.65615940164342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atte"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921A-4C23-9F37-ACDD5F83E20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921A-4C23-9F37-ACDD5F83E205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921A-4C23-9F37-ACDD5F83E20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921A-4C23-9F37-ACDD5F83E20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('G30.- Infraestruct. C. Disca'!$G$76,'G30.- Infraestruct. C. Disca'!$I$76,'G30.- Infraestruct. C. Disca'!$K$76,'G30.- Infraestruct. C. Disca'!$M$76,'G30.- Infraestruct. C. Disca'!$O$76)</c:f>
              <c:strCache>
                <c:ptCount val="5"/>
                <c:pt idx="0">
                  <c:v>Dispone sistema gestión accesibilidad</c:v>
                </c:pt>
                <c:pt idx="1">
                  <c:v>Dispone de espacio exterior</c:v>
                </c:pt>
                <c:pt idx="2">
                  <c:v>Situado dentro de casco urbano</c:v>
                </c:pt>
                <c:pt idx="3">
                  <c:v>Posibilidad sectorización seguridad</c:v>
                </c:pt>
                <c:pt idx="4">
                  <c:v>Disponibilidad de internet</c:v>
                </c:pt>
              </c:strCache>
            </c:strRef>
          </c:cat>
          <c:val>
            <c:numRef>
              <c:f>('G30.- Infraestruct. C. Disca'!$H$85,'G30.- Infraestruct. C. Disca'!$J$85,'G30.- Infraestruct. C. Disca'!$L$85,'G30.- Infraestruct. C. Disca'!$N$85,'G30.- Infraestruct. C. Disca'!$P$85)</c:f>
              <c:numCache>
                <c:formatCode>0.0%</c:formatCode>
                <c:ptCount val="5"/>
                <c:pt idx="0">
                  <c:v>0.2813816343723673</c:v>
                </c:pt>
                <c:pt idx="1">
                  <c:v>0.82898062342038759</c:v>
                </c:pt>
                <c:pt idx="2">
                  <c:v>0.77590564448188715</c:v>
                </c:pt>
                <c:pt idx="3">
                  <c:v>0.61668070766638583</c:v>
                </c:pt>
                <c:pt idx="4">
                  <c:v>0.80960404380791917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1A-4C23-9F37-ACDD5F83E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axId val="417088256"/>
        <c:axId val="417080768"/>
      </c:barChart>
      <c:catAx>
        <c:axId val="417088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17080768"/>
        <c:crosses val="autoZero"/>
        <c:auto val="1"/>
        <c:lblAlgn val="ctr"/>
        <c:lblOffset val="100"/>
        <c:noMultiLvlLbl val="0"/>
      </c:catAx>
      <c:valAx>
        <c:axId val="417080768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extTo"/>
        <c:crossAx val="41708825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+mn-lt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1"/>
          <c:order val="0"/>
          <c:tx>
            <c:v>Residentes</c:v>
          </c:tx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E4-479A-B3B4-C09B349B438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E4-479A-B3B4-C09B349B43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'G31.- Resid. y plazas C.Discap'!$S$13:$S$14</c:f>
              <c:strCache>
                <c:ptCount val="2"/>
                <c:pt idx="0">
                  <c:v>Residentes permanentes</c:v>
                </c:pt>
                <c:pt idx="1">
                  <c:v>Residentes temporales</c:v>
                </c:pt>
              </c:strCache>
            </c:strRef>
          </c:cat>
          <c:val>
            <c:numRef>
              <c:f>'G31.- Resid. y plazas C.Discap'!$U$13:$U$14</c:f>
              <c:numCache>
                <c:formatCode>0.00%</c:formatCode>
                <c:ptCount val="2"/>
                <c:pt idx="0">
                  <c:v>0.97446407967450055</c:v>
                </c:pt>
                <c:pt idx="1">
                  <c:v>2.5535920325499485E-2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E4-479A-B3B4-C09B349B4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0"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7B5F"/>
                </a:solidFill>
              </a:rPr>
              <a:t>Centros residenciales dirigidos a personas mayores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Titularidad pública y gestión privada con lucro</c:v>
              </c:pt>
              <c:pt idx="1">
                <c:v>Titularidad pública y gestión privada sin lucro</c:v>
              </c:pt>
              <c:pt idx="2">
                <c:v>Titularidad y gestión pública</c:v>
              </c:pt>
              <c:pt idx="3">
                <c:v>Titularidad y gestión privada con lucro</c:v>
              </c:pt>
              <c:pt idx="4">
                <c:v>Titularidad y gestión privada sin lucro</c:v>
              </c:pt>
            </c:strLit>
          </c:cat>
          <c:val>
            <c:numLit>
              <c:formatCode>General</c:formatCode>
              <c:ptCount val="5"/>
            </c:numLit>
          </c:val>
          <c:extLst>
            <c:ext xmlns:c16="http://schemas.microsoft.com/office/drawing/2014/chart" uri="{C3380CC4-5D6E-409C-BE32-E72D297353CC}">
              <c16:uniqueId val="{00000000-F6DF-4F98-B3A7-C7E0214C8D9F}"/>
            </c:ext>
          </c:extLst>
        </c:ser>
        <c:ser>
          <c:idx val="4"/>
          <c:order val="4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'G5.-C. Mayores x modelo gestión'!$B$39:$B$43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'G5.-C. Mayores x modelo gestión'!$H$39:$H$43</c:f>
              <c:numCache>
                <c:formatCode>0.0%</c:formatCode>
                <c:ptCount val="5"/>
                <c:pt idx="0">
                  <c:v>8.7807097361237485E-2</c:v>
                </c:pt>
                <c:pt idx="1">
                  <c:v>3.2757051865332121E-2</c:v>
                </c:pt>
                <c:pt idx="2">
                  <c:v>0.14171974522292993</c:v>
                </c:pt>
                <c:pt idx="3">
                  <c:v>0.4854413102820746</c:v>
                </c:pt>
                <c:pt idx="4">
                  <c:v>0.25227479526842583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DF-4F98-B3A7-C7E0214C8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7655551"/>
        <c:axId val="77554531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'G5.-C. Mayores x modelo gestión'!$B$39:$B$43</c15:sqref>
                        </c15:formulaRef>
                      </c:ext>
                    </c:extLst>
                    <c:strCache>
                      <c:ptCount val="5"/>
                      <c:pt idx="0">
                        <c:v>Titularidad pública y gestión privada con lucro</c:v>
                      </c:pt>
                      <c:pt idx="1">
                        <c:v>Titularidad pública y gestión privada sin lucro</c:v>
                      </c:pt>
                      <c:pt idx="2">
                        <c:v>Titularidad y gestión pública</c:v>
                      </c:pt>
                      <c:pt idx="3">
                        <c:v>Titularidad y gestión privada con lucro</c:v>
                      </c:pt>
                      <c:pt idx="4">
                        <c:v>Titularidad y gestión privada sin lucro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'G5.-C. Mayores x modelo gestión'!$C$39:$C$43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6DF-4F98-B3A7-C7E0214C8D9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'G5.-C. Mayores x modelo gestión'!$B$39:$B$43</c15:sqref>
                        </c15:formulaRef>
                      </c:ext>
                    </c:extLst>
                    <c:strCache>
                      <c:ptCount val="5"/>
                      <c:pt idx="0">
                        <c:v>Titularidad pública y gestión privada con lucro</c:v>
                      </c:pt>
                      <c:pt idx="1">
                        <c:v>Titularidad pública y gestión privada sin lucro</c:v>
                      </c:pt>
                      <c:pt idx="2">
                        <c:v>Titularidad y gestión pública</c:v>
                      </c:pt>
                      <c:pt idx="3">
                        <c:v>Titularidad y gestión privada con lucro</c:v>
                      </c:pt>
                      <c:pt idx="4">
                        <c:v>Titularidad y gestión privada sin lucro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'G5.-C. Mayores x modelo gestión'!$D$39:$D$43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6DF-4F98-B3A7-C7E0214C8D9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'G5.-C. Mayores x modelo gestión'!$B$39:$B$43</c15:sqref>
                        </c15:formulaRef>
                      </c:ext>
                    </c:extLst>
                    <c:strCache>
                      <c:ptCount val="5"/>
                      <c:pt idx="0">
                        <c:v>Titularidad pública y gestión privada con lucro</c:v>
                      </c:pt>
                      <c:pt idx="1">
                        <c:v>Titularidad pública y gestión privada sin lucro</c:v>
                      </c:pt>
                      <c:pt idx="2">
                        <c:v>Titularidad y gestión pública</c:v>
                      </c:pt>
                      <c:pt idx="3">
                        <c:v>Titularidad y gestión privada con lucro</c:v>
                      </c:pt>
                      <c:pt idx="4">
                        <c:v>Titularidad y gestión privada sin lucro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'G5.-C. Mayores x modelo gestión'!$E$39:$E$43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6DF-4F98-B3A7-C7E0214C8D9F}"/>
                  </c:ext>
                </c:extLst>
              </c15:ser>
            </c15:filteredBarSeries>
          </c:ext>
        </c:extLst>
      </c:barChart>
      <c:catAx>
        <c:axId val="89765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5545311"/>
        <c:crosses val="autoZero"/>
        <c:auto val="1"/>
        <c:lblAlgn val="ctr"/>
        <c:lblOffset val="100"/>
        <c:noMultiLvlLbl val="0"/>
      </c:catAx>
      <c:valAx>
        <c:axId val="775545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7655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7B5F"/>
                </a:solidFill>
              </a:rPr>
              <a:t>Usuarios por sexo</a:t>
            </a:r>
          </a:p>
        </c:rich>
      </c:tx>
      <c:layout>
        <c:manualLayout>
          <c:xMode val="edge"/>
          <c:yMode val="edge"/>
          <c:x val="0.2160320071279257"/>
          <c:y val="1.84294871794871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842916666666667E-2"/>
          <c:y val="0.14365185185185186"/>
          <c:w val="0.66441825595516746"/>
          <c:h val="0.82956002957672903"/>
        </c:manualLayout>
      </c:layout>
      <c:pie3DChart>
        <c:varyColors val="1"/>
        <c:ser>
          <c:idx val="0"/>
          <c:order val="0"/>
          <c:spPr>
            <a:effectLst/>
          </c:spPr>
          <c:explosion val="2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805-417C-A271-696ABB2C63C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805-417C-A271-696ABB2C63C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805-417C-A271-696ABB2C63C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A805-417C-A271-696ABB2C63C1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('G32 Perfil resid. C. Disc Sexo'!$H$104,'G32 Perfil resid. C. Disc Sexo'!$J$104)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('G32 Perfil resid. C. Disc Sexo'!$I$111,'G32 Perfil resid. C. Disc Sexo'!$K$111)</c:f>
              <c:numCache>
                <c:formatCode>0.0%</c:formatCode>
                <c:ptCount val="2"/>
                <c:pt idx="0">
                  <c:v>0.58447197425153341</c:v>
                </c:pt>
                <c:pt idx="1">
                  <c:v>0.41552802574846665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805-417C-A271-696ABB2C63C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465624044937868"/>
          <c:y val="0.31596221695044024"/>
          <c:w val="0.29668862632466003"/>
          <c:h val="0.344069649489369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7B5F"/>
                </a:solidFill>
              </a:rPr>
              <a:t>Usuarios por grado</a:t>
            </a:r>
          </a:p>
        </c:rich>
      </c:tx>
      <c:layout>
        <c:manualLayout>
          <c:xMode val="edge"/>
          <c:yMode val="edge"/>
          <c:x val="0.25430470470053662"/>
          <c:y val="2.933154974055444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097222222222209E-3"/>
          <c:y val="0.17500987654320987"/>
          <c:w val="0.61150173611111114"/>
          <c:h val="0.76684382716049382"/>
        </c:manualLayout>
      </c:layout>
      <c:pie3DChart>
        <c:varyColors val="1"/>
        <c:ser>
          <c:idx val="0"/>
          <c:order val="0"/>
          <c:spPr>
            <a:effectLst/>
          </c:spPr>
          <c:explosion val="2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60A9-4A5F-B6C1-E923ECF2338C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0A9-4A5F-B6C1-E923ECF2338C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60A9-4A5F-B6C1-E923ECF2338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60A9-4A5F-B6C1-E923ECF2338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'G33.- Perfil resid. C.Dis. Grad'!$H$119:$H$121</c:f>
              <c:strCache>
                <c:ptCount val="3"/>
                <c:pt idx="0">
                  <c:v>Sin grado</c:v>
                </c:pt>
                <c:pt idx="1">
                  <c:v>Grado I o II</c:v>
                </c:pt>
                <c:pt idx="2">
                  <c:v>Grado III</c:v>
                </c:pt>
              </c:strCache>
            </c:strRef>
          </c:cat>
          <c:val>
            <c:numRef>
              <c:f>'G33.- Perfil resid. C.Dis. Grad'!$P$119:$P$121</c:f>
              <c:numCache>
                <c:formatCode>#,##0</c:formatCode>
                <c:ptCount val="3"/>
                <c:pt idx="0">
                  <c:v>2987</c:v>
                </c:pt>
                <c:pt idx="1">
                  <c:v>16198</c:v>
                </c:pt>
                <c:pt idx="2">
                  <c:v>13749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A9-4A5F-B6C1-E923ECF2338C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347569444444435"/>
          <c:y val="0.33164135802469136"/>
          <c:w val="0.2922788194444445"/>
          <c:h val="0.336230246913580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7B5F"/>
                </a:solidFill>
              </a:rPr>
              <a:t>Usuarios por edad</a:t>
            </a:r>
          </a:p>
        </c:rich>
      </c:tx>
      <c:layout>
        <c:manualLayout>
          <c:xMode val="edge"/>
          <c:yMode val="edge"/>
          <c:x val="0.25196362556976026"/>
          <c:y val="7.184648276581321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6068055555555562E-2"/>
          <c:y val="0.15149135802469138"/>
          <c:w val="0.60709201388888878"/>
          <c:h val="0.75116481481481479"/>
        </c:manualLayout>
      </c:layout>
      <c:pie3DChart>
        <c:varyColors val="1"/>
        <c:ser>
          <c:idx val="0"/>
          <c:order val="0"/>
          <c:spPr>
            <a:effectLst/>
          </c:spPr>
          <c:explosion val="2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81B-4192-862F-611A118B6CF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81B-4192-862F-611A118B6CF7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81B-4192-862F-611A118B6CF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81B-4192-862F-611A118B6CF7}"/>
              </c:ext>
            </c:extLst>
          </c:dPt>
          <c:dLbls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81B-4192-862F-611A118B6CF7}"/>
                </c:ext>
              </c:extLst>
            </c:dLbl>
            <c:dLbl>
              <c:idx val="2"/>
              <c:layout>
                <c:manualLayout>
                  <c:x val="3.2101388238804346E-2"/>
                  <c:y val="3.847317098607703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1B-4192-862F-611A118B6CF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('G 34 Perfil resid. C. Disc Edad'!$J$117,'G 34 Perfil resid. C. Disc Edad'!$L$117,'G 34 Perfil resid. C. Disc Edad'!$N$117)</c:f>
              <c:strCache>
                <c:ptCount val="3"/>
                <c:pt idx="0">
                  <c:v>Menos de 65 años</c:v>
                </c:pt>
                <c:pt idx="1">
                  <c:v>Entre 65 y 79 años</c:v>
                </c:pt>
                <c:pt idx="2">
                  <c:v>80 o más años</c:v>
                </c:pt>
              </c:strCache>
            </c:strRef>
          </c:cat>
          <c:val>
            <c:numRef>
              <c:f>('G 34 Perfil resid. C. Disc Edad'!$K$122,'G 34 Perfil resid. C. Disc Edad'!$M$122,'G 34 Perfil resid. C. Disc Edad'!$O$122)</c:f>
              <c:numCache>
                <c:formatCode>0.0%</c:formatCode>
                <c:ptCount val="3"/>
                <c:pt idx="0">
                  <c:v>0.84866703103176044</c:v>
                </c:pt>
                <c:pt idx="1">
                  <c:v>0.11629319244549706</c:v>
                </c:pt>
                <c:pt idx="2">
                  <c:v>3.5039776522742455E-2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1B-4192-862F-611A118B6CF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361909722222209"/>
          <c:y val="0.3380746913580247"/>
          <c:w val="0.36019999999999996"/>
          <c:h val="0.46162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007B5F"/>
                </a:solidFill>
              </a:rPr>
              <a:t>Residentes empadronados en el centro</a:t>
            </a:r>
          </a:p>
        </c:rich>
      </c:tx>
      <c:layout>
        <c:manualLayout>
          <c:xMode val="edge"/>
          <c:yMode val="edge"/>
          <c:x val="0.1169913419913419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8991134214140336"/>
          <c:y val="0.23173558252760068"/>
          <c:w val="0.48166616996374317"/>
          <c:h val="0.6971856638953142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'G35.- Res. Empadron. C. Discap'!$B$71:$B$73</c:f>
              <c:strCache>
                <c:ptCount val="3"/>
                <c:pt idx="0">
                  <c:v>Modelo de gestión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'G35.- Res. Empadron. C. Discap'!$B$74:$B$78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'G35.- Res. Empadron. C. Discap'!$G$74:$G$78</c:f>
              <c:numCache>
                <c:formatCode>0.0%</c:formatCode>
                <c:ptCount val="5"/>
                <c:pt idx="0">
                  <c:v>0.64692982456140347</c:v>
                </c:pt>
                <c:pt idx="1">
                  <c:v>0.75287042099507928</c:v>
                </c:pt>
                <c:pt idx="2">
                  <c:v>0.69417786308381313</c:v>
                </c:pt>
                <c:pt idx="3">
                  <c:v>0.69738962294553652</c:v>
                </c:pt>
                <c:pt idx="4">
                  <c:v>0.68216719454842112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7-433E-A30F-32B83B40A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axId val="547638224"/>
        <c:axId val="547636256"/>
      </c:barChart>
      <c:scatterChart>
        <c:scatterStyle val="lineMarker"/>
        <c:varyColors val="0"/>
        <c:ser>
          <c:idx val="1"/>
          <c:order val="1"/>
          <c:tx>
            <c:strRef>
              <c:f>'G35.- Res. Empadron. C. Discap'!$B$79</c:f>
              <c:strCache>
                <c:ptCount val="1"/>
                <c:pt idx="0">
                  <c:v>Total nacional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D7-433E-A30F-32B83B40A1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('G35.- Res. Empadron. C. Discap'!$G$79,'G35.- Res. Empadron. C. Discap'!$G$79,'G35.- Res. Empadron. C. Discap'!$G$79,'G35.- Res. Empadron. C. Discap'!$G$79,'G35.- Res. Empadron. C. Discap'!$G$79)</c:f>
              <c:numCache>
                <c:formatCode>0.0%</c:formatCode>
                <c:ptCount val="5"/>
                <c:pt idx="0">
                  <c:v>0.68883220987429405</c:v>
                </c:pt>
                <c:pt idx="1">
                  <c:v>0.68883220987429405</c:v>
                </c:pt>
                <c:pt idx="2">
                  <c:v>0.68883220987429405</c:v>
                </c:pt>
                <c:pt idx="3">
                  <c:v>0.68883220987429405</c:v>
                </c:pt>
                <c:pt idx="4">
                  <c:v>0.68883220987429405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4CD7-433E-A30F-32B83B40A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436392"/>
        <c:axId val="797440000"/>
      </c:scatterChart>
      <c:catAx>
        <c:axId val="54763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7636256"/>
        <c:crosses val="autoZero"/>
        <c:auto val="1"/>
        <c:lblAlgn val="ctr"/>
        <c:lblOffset val="100"/>
        <c:noMultiLvlLbl val="0"/>
      </c:catAx>
      <c:valAx>
        <c:axId val="547636256"/>
        <c:scaling>
          <c:orientation val="minMax"/>
        </c:scaling>
        <c:delete val="1"/>
        <c:axPos val="t"/>
        <c:numFmt formatCode="0.0%" sourceLinked="1"/>
        <c:majorTickMark val="none"/>
        <c:minorTickMark val="none"/>
        <c:tickLblPos val="nextTo"/>
        <c:crossAx val="547638224"/>
        <c:crosses val="autoZero"/>
        <c:crossBetween val="between"/>
      </c:valAx>
      <c:valAx>
        <c:axId val="797440000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7436392"/>
        <c:crosses val="max"/>
        <c:crossBetween val="midCat"/>
      </c:valAx>
      <c:valAx>
        <c:axId val="797436392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797440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4012732518768005"/>
          <c:w val="0.99283432539682537"/>
          <c:h val="5.9872674812319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>
                <a:solidFill>
                  <a:srgbClr val="007B5F"/>
                </a:solidFill>
              </a:defRPr>
            </a:pPr>
            <a:r>
              <a:rPr lang="es-ES" sz="1600">
                <a:solidFill>
                  <a:srgbClr val="007B5F"/>
                </a:solidFill>
              </a:rPr>
              <a:t>Personal por sexo</a:t>
            </a:r>
          </a:p>
        </c:rich>
      </c:tx>
      <c:layout>
        <c:manualLayout>
          <c:xMode val="edge"/>
          <c:yMode val="edge"/>
          <c:x val="0.45405521439803587"/>
          <c:y val="5.296789095532524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5244538658636448"/>
          <c:y val="0.1853550834185152"/>
          <c:w val="0.64037056114677171"/>
          <c:h val="0.75780106597497532"/>
        </c:manualLayout>
      </c:layout>
      <c:barChart>
        <c:barDir val="bar"/>
        <c:grouping val="percentStacked"/>
        <c:varyColors val="0"/>
        <c:ser>
          <c:idx val="2"/>
          <c:order val="0"/>
          <c:tx>
            <c:strRef>
              <c:f>'G36.- Personal. Sexo'!$G$72:$H$72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bg1"/>
              </a:solidFill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'G36.- Personal. Sexo'!$B$74:$B$78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'G36.- Personal. Sexo'!$H$74:$H$78</c:f>
              <c:numCache>
                <c:formatCode>0.0%</c:formatCode>
                <c:ptCount val="5"/>
                <c:pt idx="0">
                  <c:v>0.18181818181818182</c:v>
                </c:pt>
                <c:pt idx="1">
                  <c:v>0.22103303862261517</c:v>
                </c:pt>
                <c:pt idx="2">
                  <c:v>0.19552024715877744</c:v>
                </c:pt>
                <c:pt idx="3">
                  <c:v>0.23436869705526422</c:v>
                </c:pt>
                <c:pt idx="4">
                  <c:v>0.22303710094909404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A-4469-951E-F9640601F1AA}"/>
            </c:ext>
          </c:extLst>
        </c:ser>
        <c:ser>
          <c:idx val="1"/>
          <c:order val="1"/>
          <c:tx>
            <c:strRef>
              <c:f>'G36.- Personal. Sexo'!$I$72:$J$72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/>
              </a:solidFill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'G36.- Personal. Sexo'!$B$74:$B$78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'G36.- Personal. Sexo'!$J$74:$J$78</c:f>
              <c:numCache>
                <c:formatCode>0.0%</c:formatCode>
                <c:ptCount val="5"/>
                <c:pt idx="0">
                  <c:v>0.81818181818181823</c:v>
                </c:pt>
                <c:pt idx="1">
                  <c:v>0.77896696137738486</c:v>
                </c:pt>
                <c:pt idx="2">
                  <c:v>0.80447975284122253</c:v>
                </c:pt>
                <c:pt idx="3">
                  <c:v>0.7656313029447358</c:v>
                </c:pt>
                <c:pt idx="4">
                  <c:v>0.77696289905090599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CC5A-4469-951E-F9640601F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100"/>
        <c:axId val="644948687"/>
        <c:axId val="644954927"/>
        <c:extLst/>
      </c:barChart>
      <c:catAx>
        <c:axId val="64494868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/>
          <a:lstStyle/>
          <a:p>
            <a:pPr>
              <a:defRPr>
                <a:solidFill>
                  <a:srgbClr val="007B5F"/>
                </a:solidFill>
              </a:defRPr>
            </a:pPr>
            <a:endParaRPr lang="es-ES"/>
          </a:p>
        </c:txPr>
        <c:crossAx val="644954927"/>
        <c:crosses val="autoZero"/>
        <c:auto val="1"/>
        <c:lblAlgn val="ctr"/>
        <c:lblOffset val="100"/>
        <c:noMultiLvlLbl val="0"/>
      </c:catAx>
      <c:valAx>
        <c:axId val="644954927"/>
        <c:scaling>
          <c:orientation val="minMax"/>
          <c:max val="1"/>
        </c:scaling>
        <c:delete val="1"/>
        <c:axPos val="t"/>
        <c:numFmt formatCode="0%" sourceLinked="1"/>
        <c:majorTickMark val="out"/>
        <c:minorTickMark val="none"/>
        <c:tickLblPos val="nextTo"/>
        <c:crossAx val="644948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126145833333333"/>
          <c:y val="0.93984803921568627"/>
          <c:w val="0.70391562500000016"/>
          <c:h val="5.963464052287581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solidFill>
                <a:srgbClr val="007B5F"/>
              </a:solidFill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>
      <a:noFill/>
    </a:ln>
    <a:effectLst/>
  </c:spPr>
  <c:txPr>
    <a:bodyPr/>
    <a:lstStyle/>
    <a:p>
      <a:pPr>
        <a:defRPr sz="900">
          <a:solidFill>
            <a:srgbClr val="595959"/>
          </a:solidFill>
          <a:latin typeface="+mn-lt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7B5F"/>
                </a:solidFill>
              </a:rPr>
              <a:t>Personal</a:t>
            </a:r>
            <a:r>
              <a:rPr lang="en-US" b="1" baseline="0">
                <a:solidFill>
                  <a:srgbClr val="007B5F"/>
                </a:solidFill>
              </a:rPr>
              <a:t> en centros de atención residencial dirigidos a personas con discapacidad  por tipo de jornada</a:t>
            </a:r>
            <a:endParaRPr lang="en-US" b="1">
              <a:solidFill>
                <a:srgbClr val="007B5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 37.- Pers. Tipo jorn C.Discap'!$C$64:$C$65</c:f>
              <c:strCache>
                <c:ptCount val="2"/>
                <c:pt idx="0">
                  <c:v>Jornada completa</c:v>
                </c:pt>
                <c:pt idx="1">
                  <c:v>Jornada parcial</c:v>
                </c:pt>
              </c:strCache>
            </c:strRef>
          </c:tx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F8B-4C69-ADD7-6D9A3DF1FA73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22A-4024-ABEB-7FBABCC1638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 37.- Pers. Tipo jorn C.Discap'!$C$64:$C$65</c:f>
              <c:strCache>
                <c:ptCount val="2"/>
                <c:pt idx="0">
                  <c:v>Jornada completa</c:v>
                </c:pt>
                <c:pt idx="1">
                  <c:v>Jornada parcial</c:v>
                </c:pt>
              </c:strCache>
            </c:strRef>
          </c:cat>
          <c:val>
            <c:numRef>
              <c:f>'G 37.- Pers. Tipo jorn C.Discap'!$B$64:$B$65</c:f>
              <c:numCache>
                <c:formatCode>0.0%</c:formatCode>
                <c:ptCount val="2"/>
                <c:pt idx="0">
                  <c:v>0.72465525878661641</c:v>
                </c:pt>
                <c:pt idx="1">
                  <c:v>0.27534474121338359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B-4C69-ADD7-6D9A3DF1F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Ratio personal atención directa primer nivel por residente</a:t>
            </a:r>
            <a:endParaRPr lang="es-ES" sz="1600">
              <a:effectLst/>
            </a:endParaRPr>
          </a:p>
        </c:rich>
      </c:tx>
      <c:layout>
        <c:manualLayout>
          <c:xMode val="edge"/>
          <c:yMode val="edge"/>
          <c:x val="0.16031089976096982"/>
          <c:y val="1.476422441069041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595959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52295104634909151"/>
          <c:y val="0.23026132795544424"/>
          <c:w val="0.44495555153306982"/>
          <c:h val="0.69865984835939476"/>
        </c:manualLayout>
      </c:layout>
      <c:barChart>
        <c:barDir val="bar"/>
        <c:grouping val="clustered"/>
        <c:varyColors val="0"/>
        <c:ser>
          <c:idx val="0"/>
          <c:order val="0"/>
          <c:tx>
            <c:v>Modelo de gestión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'G38.- Niv.atención. C.Discap'!$L$8:$L$12</c:f>
              <c:strCache>
                <c:ptCount val="5"/>
                <c:pt idx="0">
                  <c:v>Titularidad y gestión privada con lucro</c:v>
                </c:pt>
                <c:pt idx="1">
                  <c:v>Titularidad y gestión privada sin lucro</c:v>
                </c:pt>
                <c:pt idx="2">
                  <c:v>Titularidad pública y gestión privada con lucro</c:v>
                </c:pt>
                <c:pt idx="3">
                  <c:v>Titularidad pública y gestión privada sin lucro</c:v>
                </c:pt>
                <c:pt idx="4">
                  <c:v>Titularidad y gestión pública</c:v>
                </c:pt>
              </c:strCache>
            </c:strRef>
          </c:cat>
          <c:val>
            <c:numRef>
              <c:f>'G38.- Niv.atención. C.Discap'!$M$8:$M$12</c:f>
              <c:numCache>
                <c:formatCode>General</c:formatCode>
                <c:ptCount val="5"/>
                <c:pt idx="0">
                  <c:v>0.43361263293586849</c:v>
                </c:pt>
                <c:pt idx="1">
                  <c:v>0.5765908436510222</c:v>
                </c:pt>
                <c:pt idx="2">
                  <c:v>0.60087719298245612</c:v>
                </c:pt>
                <c:pt idx="3">
                  <c:v>0.62356478950246041</c:v>
                </c:pt>
                <c:pt idx="4">
                  <c:v>0.70641394753678821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6-4009-828D-92FC0A0E4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axId val="547638224"/>
        <c:axId val="547636256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436392"/>
        <c:axId val="79744000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Total nacional</c:v>
                </c:tx>
                <c:spPr>
                  <a:ln w="28575" cap="rnd">
                    <a:solidFill>
                      <a:schemeClr val="accent2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0.00</c:formatCode>
                    <c:ptCount val="1"/>
                    <c:pt idx="0">
                      <c:v>0.59104572781927489</c:v>
                    </c:pt>
                  </c:numLit>
                </c:cat>
                <c:val>
                  <c:numLit>
                    <c:formatCode>0.00</c:formatCode>
                    <c:ptCount val="1"/>
                    <c:pt idx="0">
                      <c:v>0.59104572781927489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E706-4009-828D-92FC0A0E4BC4}"/>
                  </c:ext>
                </c:extLst>
              </c15:ser>
            </c15:filteredLineSeries>
          </c:ext>
        </c:extLst>
      </c:lineChart>
      <c:catAx>
        <c:axId val="54763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7636256"/>
        <c:crosses val="autoZero"/>
        <c:auto val="1"/>
        <c:lblAlgn val="ctr"/>
        <c:lblOffset val="100"/>
        <c:noMultiLvlLbl val="0"/>
      </c:catAx>
      <c:valAx>
        <c:axId val="547636256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547638224"/>
        <c:crosses val="autoZero"/>
        <c:crossBetween val="between"/>
      </c:valAx>
      <c:valAx>
        <c:axId val="797440000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7436392"/>
        <c:crosses val="max"/>
        <c:crossBetween val="between"/>
      </c:valAx>
      <c:catAx>
        <c:axId val="79743639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79744000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4012732518768005"/>
          <c:w val="0.99283432539682537"/>
          <c:h val="5.9872674812319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s-ES" sz="1600">
                <a:solidFill>
                  <a:srgbClr val="007B5F"/>
                </a:solidFill>
              </a:rPr>
              <a:t>Plazas</a:t>
            </a:r>
            <a:r>
              <a:rPr lang="es-ES" sz="1600" baseline="0">
                <a:solidFill>
                  <a:srgbClr val="007B5F"/>
                </a:solidFill>
              </a:rPr>
              <a:t> medias por modelo de gestión</a:t>
            </a:r>
            <a:endParaRPr lang="es-ES" sz="1600">
              <a:solidFill>
                <a:srgbClr val="007B5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Plazas medias por tipo de modelo de gestión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'G7.-Plazas medias C. May'!$B$34:$F$38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'G7.-Plazas medias C. May'!$I$34:$I$38</c:f>
              <c:numCache>
                <c:formatCode>#,##0.0</c:formatCode>
                <c:ptCount val="5"/>
                <c:pt idx="0">
                  <c:v>64.520725388601036</c:v>
                </c:pt>
                <c:pt idx="1">
                  <c:v>58.055555555555557</c:v>
                </c:pt>
                <c:pt idx="2">
                  <c:v>73.62279293739968</c:v>
                </c:pt>
                <c:pt idx="3">
                  <c:v>75.060918462980325</c:v>
                </c:pt>
                <c:pt idx="4">
                  <c:v>75.707844905320101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3-4711-BA01-B663C8D5A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5732544"/>
        <c:axId val="1251318480"/>
      </c:barChart>
      <c:lineChart>
        <c:grouping val="standard"/>
        <c:varyColors val="0"/>
        <c:ser>
          <c:idx val="5"/>
          <c:order val="1"/>
          <c:tx>
            <c:v>Media nacional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63-4711-BA01-B663C8D5AA7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63-4711-BA01-B663C8D5AA7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63-4711-BA01-B663C8D5AA7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63-4711-BA01-B663C8D5AA70}"/>
                </c:ext>
              </c:extLst>
            </c:dLbl>
            <c:dLbl>
              <c:idx val="4"/>
              <c:layout>
                <c:manualLayout>
                  <c:x val="-8.3333333333334356E-3"/>
                  <c:y val="-3.7037037037037035E-2"/>
                </c:manualLayout>
              </c:layout>
              <c:numFmt formatCode="#,##0.0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B5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63-4711-BA01-B663C8D5AA70}"/>
                </c:ext>
              </c:extLst>
            </c:dLbl>
            <c:numFmt formatCode="#,##0.0" sourceLinked="0"/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2225" cap="rnd">
                <a:solidFill>
                  <a:srgbClr val="FFC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'G7.-Plazas medias C. May'!$B$34:$F$38</c:f>
              <c:strCache>
                <c:ptCount val="5"/>
                <c:pt idx="0">
                  <c:v>Titularidad pública y gestión privada con lucro</c:v>
                </c:pt>
                <c:pt idx="1">
                  <c:v>Titularidad pública y gestión privada sin lucro</c:v>
                </c:pt>
                <c:pt idx="2">
                  <c:v>Titularidad y gestión pública</c:v>
                </c:pt>
                <c:pt idx="3">
                  <c:v>Titularidad y gestión privada con lucro</c:v>
                </c:pt>
                <c:pt idx="4">
                  <c:v>Titularidad y gestión privada sin lucro</c:v>
                </c:pt>
              </c:strCache>
            </c:strRef>
          </c:cat>
          <c:val>
            <c:numRef>
              <c:f>'G7.-Plazas medias C. May'!$K$34:$K$38</c:f>
              <c:numCache>
                <c:formatCode>_-* #,##0.0_-;\-* #,##0.0_-;_-* "-"??_-;_-@_-</c:formatCode>
                <c:ptCount val="5"/>
                <c:pt idx="0">
                  <c:v>73.53776160145587</c:v>
                </c:pt>
                <c:pt idx="1">
                  <c:v>73.53776160145587</c:v>
                </c:pt>
                <c:pt idx="2">
                  <c:v>73.53776160145587</c:v>
                </c:pt>
                <c:pt idx="3">
                  <c:v>73.53776160145587</c:v>
                </c:pt>
                <c:pt idx="4">
                  <c:v>73.53776160145587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463-4711-BA01-B663C8D5A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732544"/>
        <c:axId val="1251318480"/>
      </c:lineChart>
      <c:catAx>
        <c:axId val="105573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1318480"/>
        <c:crosses val="autoZero"/>
        <c:auto val="1"/>
        <c:lblAlgn val="ctr"/>
        <c:lblOffset val="100"/>
        <c:noMultiLvlLbl val="0"/>
      </c:catAx>
      <c:valAx>
        <c:axId val="125131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573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DISTRIBUCIÓN DE CENTROS DE</a:t>
            </a:r>
            <a:r>
              <a:rPr lang="en-US" baseline="0"/>
              <a:t> DISCAPACIDAD </a:t>
            </a:r>
            <a:r>
              <a:rPr lang="en-US"/>
              <a:t>POR TITULARIDAD Y TAMAÑO</a:t>
            </a:r>
          </a:p>
        </c:rich>
      </c:tx>
      <c:layout>
        <c:manualLayout>
          <c:xMode val="edge"/>
          <c:yMode val="edge"/>
          <c:x val="0.19200138319643087"/>
          <c:y val="7.8059071729957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3517117055832391E-2"/>
          <c:y val="6.466493903451942E-2"/>
          <c:w val="0.88003587991719912"/>
          <c:h val="0.735347252076671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'G8.-  Mayores x tamaño'!$S$102</c:f>
              <c:strCache>
                <c:ptCount val="1"/>
                <c:pt idx="0">
                  <c:v>Titularidad pública y gestión privada con lucro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'G8.-  Mayores x tamaño'!$C$34:$K$34</c:f>
              <c:strCache>
                <c:ptCount val="9"/>
                <c:pt idx="0">
                  <c:v>De 0 a 25 plazas</c:v>
                </c:pt>
                <c:pt idx="1">
                  <c:v>De 26 a 50 plazas</c:v>
                </c:pt>
                <c:pt idx="2">
                  <c:v>De 51 a 75 plazas</c:v>
                </c:pt>
                <c:pt idx="3">
                  <c:v>De 76 a 100 plazas</c:v>
                </c:pt>
                <c:pt idx="4">
                  <c:v>De 101 a 125 plazas</c:v>
                </c:pt>
                <c:pt idx="5">
                  <c:v>De 126 a 150 plazas</c:v>
                </c:pt>
                <c:pt idx="6">
                  <c:v>De 151 a 175 plazas</c:v>
                </c:pt>
                <c:pt idx="7">
                  <c:v>De 176 a 200 plazas</c:v>
                </c:pt>
                <c:pt idx="8">
                  <c:v>Más de 200 plazas</c:v>
                </c:pt>
              </c:strCache>
            </c:strRef>
          </c:cat>
          <c:val>
            <c:numRef>
              <c:f>'G8.-  Mayores x tamaño'!$T$102:$AB$102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7-466F-928E-BC845D771145}"/>
            </c:ext>
          </c:extLst>
        </c:ser>
        <c:ser>
          <c:idx val="1"/>
          <c:order val="1"/>
          <c:tx>
            <c:strRef>
              <c:f>'G8.-  Mayores x tamaño'!$S$103</c:f>
              <c:strCache>
                <c:ptCount val="1"/>
                <c:pt idx="0">
                  <c:v>Titularidad pública y gestión privada sin lucro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cat>
            <c:strRef>
              <c:f>'G8.-  Mayores x tamaño'!$C$34:$K$34</c:f>
              <c:strCache>
                <c:ptCount val="9"/>
                <c:pt idx="0">
                  <c:v>De 0 a 25 plazas</c:v>
                </c:pt>
                <c:pt idx="1">
                  <c:v>De 26 a 50 plazas</c:v>
                </c:pt>
                <c:pt idx="2">
                  <c:v>De 51 a 75 plazas</c:v>
                </c:pt>
                <c:pt idx="3">
                  <c:v>De 76 a 100 plazas</c:v>
                </c:pt>
                <c:pt idx="4">
                  <c:v>De 101 a 125 plazas</c:v>
                </c:pt>
                <c:pt idx="5">
                  <c:v>De 126 a 150 plazas</c:v>
                </c:pt>
                <c:pt idx="6">
                  <c:v>De 151 a 175 plazas</c:v>
                </c:pt>
                <c:pt idx="7">
                  <c:v>De 176 a 200 plazas</c:v>
                </c:pt>
                <c:pt idx="8">
                  <c:v>Más de 200 plazas</c:v>
                </c:pt>
              </c:strCache>
            </c:strRef>
          </c:cat>
          <c:val>
            <c:numRef>
              <c:f>'G8.-  Mayores x tamaño'!$T$103:$AB$103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7-466F-928E-BC845D771145}"/>
            </c:ext>
          </c:extLst>
        </c:ser>
        <c:ser>
          <c:idx val="2"/>
          <c:order val="2"/>
          <c:tx>
            <c:strRef>
              <c:f>'G8.-  Mayores x tamaño'!$S$104</c:f>
              <c:strCache>
                <c:ptCount val="1"/>
                <c:pt idx="0">
                  <c:v>Titularidad y gestión pública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'G8.-  Mayores x tamaño'!$C$34:$K$34</c:f>
              <c:strCache>
                <c:ptCount val="9"/>
                <c:pt idx="0">
                  <c:v>De 0 a 25 plazas</c:v>
                </c:pt>
                <c:pt idx="1">
                  <c:v>De 26 a 50 plazas</c:v>
                </c:pt>
                <c:pt idx="2">
                  <c:v>De 51 a 75 plazas</c:v>
                </c:pt>
                <c:pt idx="3">
                  <c:v>De 76 a 100 plazas</c:v>
                </c:pt>
                <c:pt idx="4">
                  <c:v>De 101 a 125 plazas</c:v>
                </c:pt>
                <c:pt idx="5">
                  <c:v>De 126 a 150 plazas</c:v>
                </c:pt>
                <c:pt idx="6">
                  <c:v>De 151 a 175 plazas</c:v>
                </c:pt>
                <c:pt idx="7">
                  <c:v>De 176 a 200 plazas</c:v>
                </c:pt>
                <c:pt idx="8">
                  <c:v>Más de 200 plazas</c:v>
                </c:pt>
              </c:strCache>
            </c:strRef>
          </c:cat>
          <c:val>
            <c:numRef>
              <c:f>'G8.-  Mayores x tamaño'!$T$104:$AB$104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E7-466F-928E-BC845D771145}"/>
            </c:ext>
          </c:extLst>
        </c:ser>
        <c:ser>
          <c:idx val="3"/>
          <c:order val="3"/>
          <c:tx>
            <c:strRef>
              <c:f>'G8.-  Mayores x tamaño'!$S$105</c:f>
              <c:strCache>
                <c:ptCount val="1"/>
                <c:pt idx="0">
                  <c:v>Titularidad y gestión privada con lucro</c:v>
                </c:pt>
              </c:strCache>
            </c:strRef>
          </c:tx>
          <c:spPr>
            <a:solidFill>
              <a:srgbClr val="375623"/>
            </a:solidFill>
            <a:ln>
              <a:noFill/>
            </a:ln>
            <a:effectLst/>
          </c:spPr>
          <c:invertIfNegative val="0"/>
          <c:cat>
            <c:strRef>
              <c:f>'G8.-  Mayores x tamaño'!$C$34:$K$34</c:f>
              <c:strCache>
                <c:ptCount val="9"/>
                <c:pt idx="0">
                  <c:v>De 0 a 25 plazas</c:v>
                </c:pt>
                <c:pt idx="1">
                  <c:v>De 26 a 50 plazas</c:v>
                </c:pt>
                <c:pt idx="2">
                  <c:v>De 51 a 75 plazas</c:v>
                </c:pt>
                <c:pt idx="3">
                  <c:v>De 76 a 100 plazas</c:v>
                </c:pt>
                <c:pt idx="4">
                  <c:v>De 101 a 125 plazas</c:v>
                </c:pt>
                <c:pt idx="5">
                  <c:v>De 126 a 150 plazas</c:v>
                </c:pt>
                <c:pt idx="6">
                  <c:v>De 151 a 175 plazas</c:v>
                </c:pt>
                <c:pt idx="7">
                  <c:v>De 176 a 200 plazas</c:v>
                </c:pt>
                <c:pt idx="8">
                  <c:v>Más de 200 plazas</c:v>
                </c:pt>
              </c:strCache>
            </c:strRef>
          </c:cat>
          <c:val>
            <c:numRef>
              <c:f>'G8.-  Mayores x tamaño'!$T$105:$AB$105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E7-466F-928E-BC845D771145}"/>
            </c:ext>
          </c:extLst>
        </c:ser>
        <c:ser>
          <c:idx val="4"/>
          <c:order val="4"/>
          <c:tx>
            <c:strRef>
              <c:f>'G8.-  Mayores x tamaño'!$S$106</c:f>
              <c:strCache>
                <c:ptCount val="1"/>
                <c:pt idx="0">
                  <c:v>Titularidad y gestión privada sin lucro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'G8.-  Mayores x tamaño'!$C$34:$K$34</c:f>
              <c:strCache>
                <c:ptCount val="9"/>
                <c:pt idx="0">
                  <c:v>De 0 a 25 plazas</c:v>
                </c:pt>
                <c:pt idx="1">
                  <c:v>De 26 a 50 plazas</c:v>
                </c:pt>
                <c:pt idx="2">
                  <c:v>De 51 a 75 plazas</c:v>
                </c:pt>
                <c:pt idx="3">
                  <c:v>De 76 a 100 plazas</c:v>
                </c:pt>
                <c:pt idx="4">
                  <c:v>De 101 a 125 plazas</c:v>
                </c:pt>
                <c:pt idx="5">
                  <c:v>De 126 a 150 plazas</c:v>
                </c:pt>
                <c:pt idx="6">
                  <c:v>De 151 a 175 plazas</c:v>
                </c:pt>
                <c:pt idx="7">
                  <c:v>De 176 a 200 plazas</c:v>
                </c:pt>
                <c:pt idx="8">
                  <c:v>Más de 200 plazas</c:v>
                </c:pt>
              </c:strCache>
            </c:strRef>
          </c:cat>
          <c:val>
            <c:numRef>
              <c:f>'G8.-  Mayores x tamaño'!$T$106:$AB$106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E7-466F-928E-BC845D771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5923392"/>
        <c:axId val="1535924352"/>
      </c:barChart>
      <c:catAx>
        <c:axId val="153592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35924352"/>
        <c:crosses val="autoZero"/>
        <c:auto val="1"/>
        <c:lblAlgn val="ctr"/>
        <c:lblOffset val="100"/>
        <c:noMultiLvlLbl val="0"/>
      </c:catAx>
      <c:valAx>
        <c:axId val="153592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35923392"/>
        <c:crosses val="autoZero"/>
        <c:crossBetween val="between"/>
      </c:valAx>
      <c:spPr>
        <a:solidFill>
          <a:srgbClr val="CCCCFF">
            <a:alpha val="38000"/>
          </a:srgb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DISTRIBUCIÓN DE CENTROS DE</a:t>
            </a:r>
            <a:r>
              <a:rPr lang="en-US" baseline="0"/>
              <a:t> DISCAPACIDAD </a:t>
            </a:r>
            <a:r>
              <a:rPr lang="en-US"/>
              <a:t>POR TITULARIDAD Y TAMAÑO</a:t>
            </a:r>
          </a:p>
        </c:rich>
      </c:tx>
      <c:layout>
        <c:manualLayout>
          <c:xMode val="edge"/>
          <c:yMode val="edge"/>
          <c:x val="0.19200138319643087"/>
          <c:y val="7.8059071729957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3517117055832391E-2"/>
          <c:y val="6.466493903451942E-2"/>
          <c:w val="0.88003587991719912"/>
          <c:h val="0.735347252076671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'G9.- Dist.C. May x tamaño Acum.'!$X$83</c:f>
              <c:strCache>
                <c:ptCount val="1"/>
                <c:pt idx="0">
                  <c:v>Titularidad pública y gestión privada con lucro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val>
            <c:numRef>
              <c:f>'G9.- Dist.C. May x tamaño Acum.'!$Y$83:$AG$83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'G9.- Dist.C. May x tamaño Acum.'!#REF!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EE3-48E5-8CF1-571CD16B77CF}"/>
            </c:ext>
          </c:extLst>
        </c:ser>
        <c:ser>
          <c:idx val="1"/>
          <c:order val="1"/>
          <c:tx>
            <c:strRef>
              <c:f>'G9.- Dist.C. May x tamaño Acum.'!$X$84</c:f>
              <c:strCache>
                <c:ptCount val="1"/>
                <c:pt idx="0">
                  <c:v>Titularidad pública y gestión privada sin lucro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val>
            <c:numRef>
              <c:f>'G9.- Dist.C. May x tamaño Acum.'!$Y$84:$AG$84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'G9.- Dist.C. May x tamaño Acum.'!#REF!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EE3-48E5-8CF1-571CD16B77CF}"/>
            </c:ext>
          </c:extLst>
        </c:ser>
        <c:ser>
          <c:idx val="2"/>
          <c:order val="2"/>
          <c:tx>
            <c:strRef>
              <c:f>'G9.- Dist.C. May x tamaño Acum.'!$X$85</c:f>
              <c:strCache>
                <c:ptCount val="1"/>
                <c:pt idx="0">
                  <c:v>Titularidad y gestión pública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'G9.- Dist.C. May x tamaño Acum.'!$Y$85:$AG$85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'G9.- Dist.C. May x tamaño Acum.'!#REF!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EE3-48E5-8CF1-571CD16B77CF}"/>
            </c:ext>
          </c:extLst>
        </c:ser>
        <c:ser>
          <c:idx val="3"/>
          <c:order val="3"/>
          <c:tx>
            <c:strRef>
              <c:f>'G9.- Dist.C. May x tamaño Acum.'!$X$86</c:f>
              <c:strCache>
                <c:ptCount val="1"/>
                <c:pt idx="0">
                  <c:v>Titularidad y gestión privada con lucro</c:v>
                </c:pt>
              </c:strCache>
            </c:strRef>
          </c:tx>
          <c:spPr>
            <a:solidFill>
              <a:srgbClr val="375623"/>
            </a:solidFill>
            <a:ln>
              <a:noFill/>
            </a:ln>
            <a:effectLst/>
          </c:spPr>
          <c:invertIfNegative val="0"/>
          <c:val>
            <c:numRef>
              <c:f>'G9.- Dist.C. May x tamaño Acum.'!$Y$86:$AG$86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'G9.- Dist.C. May x tamaño Acum.'!#REF!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5EE3-48E5-8CF1-571CD16B77CF}"/>
            </c:ext>
          </c:extLst>
        </c:ser>
        <c:ser>
          <c:idx val="4"/>
          <c:order val="4"/>
          <c:tx>
            <c:strRef>
              <c:f>'G9.- Dist.C. May x tamaño Acum.'!$X$87</c:f>
              <c:strCache>
                <c:ptCount val="1"/>
                <c:pt idx="0">
                  <c:v>Titularidad y gestión privada sin lucro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'G9.- Dist.C. May x tamaño Acum.'!$Y$87:$AG$87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'G9.- Dist.C. May x tamaño Acum.'!#REF!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5EE3-48E5-8CF1-571CD16B7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5923392"/>
        <c:axId val="1535924352"/>
      </c:barChart>
      <c:catAx>
        <c:axId val="153592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35924352"/>
        <c:crosses val="autoZero"/>
        <c:auto val="1"/>
        <c:lblAlgn val="ctr"/>
        <c:lblOffset val="100"/>
        <c:noMultiLvlLbl val="0"/>
      </c:catAx>
      <c:valAx>
        <c:axId val="153592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35923392"/>
        <c:crosses val="autoZero"/>
        <c:crossBetween val="between"/>
      </c:valAx>
      <c:spPr>
        <a:solidFill>
          <a:srgbClr val="CCCCFF">
            <a:alpha val="38000"/>
          </a:srgb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007B5F"/>
                </a:solidFill>
              </a:rPr>
              <a:t>Distribución acumulada</a:t>
            </a:r>
            <a:r>
              <a:rPr lang="es-ES" b="1" baseline="0">
                <a:solidFill>
                  <a:srgbClr val="007B5F"/>
                </a:solidFill>
              </a:rPr>
              <a:t> de centros y plazas por tamaños de centro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'G9.- Dist.C. May x tamaño Acum.'!$D$32</c:f>
              <c:strCache>
                <c:ptCount val="1"/>
                <c:pt idx="0">
                  <c:v>Centros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15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7B5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'G9.- Dist.C. May x tamaño Acum.'!$B$33:$B$40</c:f>
              <c:strCache>
                <c:ptCount val="8"/>
                <c:pt idx="0">
                  <c:v>De 0 a 25 plazas</c:v>
                </c:pt>
                <c:pt idx="1">
                  <c:v> a 50 plazas</c:v>
                </c:pt>
                <c:pt idx="2">
                  <c:v>a 75 plazas</c:v>
                </c:pt>
                <c:pt idx="3">
                  <c:v>a 100 plazas</c:v>
                </c:pt>
                <c:pt idx="4">
                  <c:v>a 125 plazas</c:v>
                </c:pt>
                <c:pt idx="5">
                  <c:v>a 150 plazas</c:v>
                </c:pt>
                <c:pt idx="6">
                  <c:v>a 175 plazas</c:v>
                </c:pt>
                <c:pt idx="7">
                  <c:v>a 200 plazas</c:v>
                </c:pt>
              </c:strCache>
            </c:strRef>
          </c:cat>
          <c:val>
            <c:numRef>
              <c:f>'G9.- Dist.C. May x tamaño Acum.'!$D$33:$D$41</c:f>
              <c:numCache>
                <c:formatCode>0.0%</c:formatCode>
                <c:ptCount val="9"/>
                <c:pt idx="0">
                  <c:v>0.19358507734303912</c:v>
                </c:pt>
                <c:pt idx="1">
                  <c:v>0.46178343949044587</c:v>
                </c:pt>
                <c:pt idx="2">
                  <c:v>0.63808007279344858</c:v>
                </c:pt>
                <c:pt idx="3">
                  <c:v>0.76751592356687892</c:v>
                </c:pt>
                <c:pt idx="4">
                  <c:v>0.84849863512283885</c:v>
                </c:pt>
                <c:pt idx="5">
                  <c:v>0.90696087352138299</c:v>
                </c:pt>
                <c:pt idx="6">
                  <c:v>0.93926296633302997</c:v>
                </c:pt>
                <c:pt idx="7">
                  <c:v>0.96633303002729753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4F-4AEB-BFBF-C02498C1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846735"/>
        <c:axId val="2116849135"/>
      </c:barChart>
      <c:lineChart>
        <c:grouping val="standard"/>
        <c:varyColors val="0"/>
        <c:ser>
          <c:idx val="0"/>
          <c:order val="0"/>
          <c:tx>
            <c:strRef>
              <c:f>'G9.- Dist.C. May x tamaño Acum.'!$C$32</c:f>
              <c:strCache>
                <c:ptCount val="1"/>
                <c:pt idx="0">
                  <c:v>Plazas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852008883504946E-2"/>
                  <c:y val="-2.9215020856991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4F-4AEB-BFBF-C02498C15F5F}"/>
                </c:ext>
              </c:extLst>
            </c:dLbl>
            <c:dLbl>
              <c:idx val="1"/>
              <c:layout>
                <c:manualLayout>
                  <c:x val="-2.2337609896665014E-2"/>
                  <c:y val="-6.140909989671562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4F-4AEB-BFBF-C02498C15F5F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-396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'G9.- Dist.C. May x tamaño Acum.'!$B$33:$B$41</c:f>
              <c:strCache>
                <c:ptCount val="9"/>
                <c:pt idx="0">
                  <c:v>De 0 a 25 plazas</c:v>
                </c:pt>
                <c:pt idx="1">
                  <c:v> a 50 plazas</c:v>
                </c:pt>
                <c:pt idx="2">
                  <c:v>a 75 plazas</c:v>
                </c:pt>
                <c:pt idx="3">
                  <c:v>a 100 plazas</c:v>
                </c:pt>
                <c:pt idx="4">
                  <c:v>a 125 plazas</c:v>
                </c:pt>
                <c:pt idx="5">
                  <c:v>a 150 plazas</c:v>
                </c:pt>
                <c:pt idx="6">
                  <c:v>a 175 plazas</c:v>
                </c:pt>
                <c:pt idx="7">
                  <c:v>a 200 plazas</c:v>
                </c:pt>
                <c:pt idx="8">
                  <c:v>Más de 200 plazas</c:v>
                </c:pt>
              </c:strCache>
            </c:strRef>
          </c:cat>
          <c:val>
            <c:numRef>
              <c:f>'G9.- Dist.C. May x tamaño Acum.'!$C$33:$C$41</c:f>
              <c:numCache>
                <c:formatCode>0.0%</c:formatCode>
                <c:ptCount val="9"/>
                <c:pt idx="0">
                  <c:v>4.7359499121482837E-2</c:v>
                </c:pt>
                <c:pt idx="1">
                  <c:v>0.18691380633027294</c:v>
                </c:pt>
                <c:pt idx="2">
                  <c:v>0.33571729070256623</c:v>
                </c:pt>
                <c:pt idx="3">
                  <c:v>0.49047860625108264</c:v>
                </c:pt>
                <c:pt idx="4">
                  <c:v>0.61589930461035902</c:v>
                </c:pt>
                <c:pt idx="5">
                  <c:v>0.72608515429730991</c:v>
                </c:pt>
                <c:pt idx="6">
                  <c:v>0.79748632730332347</c:v>
                </c:pt>
                <c:pt idx="7">
                  <c:v>0.86568276869014327</c:v>
                </c:pt>
                <c:pt idx="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4F-4AEB-BFBF-C02498C1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6846735"/>
        <c:axId val="2116849135"/>
      </c:lineChart>
      <c:catAx>
        <c:axId val="2116846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6849135"/>
        <c:crosses val="autoZero"/>
        <c:auto val="1"/>
        <c:lblAlgn val="ctr"/>
        <c:lblOffset val="100"/>
        <c:noMultiLvlLbl val="0"/>
      </c:catAx>
      <c:valAx>
        <c:axId val="2116849135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B5F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6846735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007B5F"/>
                </a:solidFill>
              </a:rPr>
              <a:t>DISPONIBILIDAD DE SERVICIOS DE</a:t>
            </a:r>
            <a:r>
              <a:rPr lang="es-ES" sz="1600" b="1" baseline="0">
                <a:solidFill>
                  <a:srgbClr val="007B5F"/>
                </a:solidFill>
              </a:rPr>
              <a:t> PROXIMIDAD</a:t>
            </a:r>
            <a:endParaRPr lang="es-ES" sz="1600" b="1">
              <a:solidFill>
                <a:srgbClr val="007B5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DF-4A93-9BB3-C56831AFCCA2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DF-4A93-9BB3-C56831AFCC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'G10a.-Dispon. Serv, prox. C.May'!$L$14:$L$15</c:f>
              <c:strCache>
                <c:ptCount val="2"/>
                <c:pt idx="0">
                  <c:v>Centros con servicios de proximidad</c:v>
                </c:pt>
                <c:pt idx="1">
                  <c:v>Centros sin servicios de proximidad</c:v>
                </c:pt>
              </c:strCache>
            </c:strRef>
          </c:cat>
          <c:val>
            <c:numRef>
              <c:f>'G10a.-Dispon. Serv, prox. C.May'!$K$14:$K$15</c:f>
              <c:numCache>
                <c:formatCode>0.0%</c:formatCode>
                <c:ptCount val="2"/>
                <c:pt idx="0">
                  <c:v>0.51569608735213834</c:v>
                </c:pt>
                <c:pt idx="1">
                  <c:v>0.48430391264786166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DF-4A93-9BB3-C56831AFC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007B5F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treemap" uniqueId="{C6EDE5F9-564F-44C2-86EC-3FDBDFAF5CB8}">
          <cx:dataPt idx="1">
            <cx:spPr>
              <a:pattFill prst="dashHorz">
                <a:fgClr>
                  <a:srgbClr val="00B050"/>
                </a:fgClr>
                <a:bgClr>
                  <a:sysClr val="window" lastClr="FFFFFF"/>
                </a:bgClr>
              </a:pattFill>
            </cx:spPr>
          </cx:dataPt>
          <cx:dataPt idx="2">
            <cx:spPr>
              <a:pattFill prst="divot">
                <a:fgClr>
                  <a:srgbClr val="00B050"/>
                </a:fgClr>
                <a:bgClr>
                  <a:sysClr val="window" lastClr="FFFFFF"/>
                </a:bgClr>
              </a:pattFill>
            </cx:spPr>
          </cx:dataPt>
          <cx:dataPt idx="3">
            <cx:spPr>
              <a:pattFill prst="pct20">
                <a:fgClr>
                  <a:srgbClr val="00B050"/>
                </a:fgClr>
                <a:bgClr>
                  <a:sysClr val="window" lastClr="FFFFFF"/>
                </a:bgClr>
              </a:pattFill>
            </cx:spPr>
          </cx:dataPt>
          <cx:dataPt idx="4">
            <cx:spPr>
              <a:pattFill prst="pct20">
                <a:fgClr>
                  <a:srgbClr val="FFC000"/>
                </a:fgClr>
                <a:bgClr>
                  <a:sysClr val="window" lastClr="FFFFFF">
                    <a:lumMod val="95000"/>
                  </a:sysClr>
                </a:bgClr>
              </a:pattFill>
            </cx:spPr>
          </cx:dataPt>
          <cx:dataPt idx="5">
            <cx:spPr>
              <a:pattFill prst="dashHorz">
                <a:fgClr>
                  <a:srgbClr val="FFC000"/>
                </a:fgClr>
                <a:bgClr>
                  <a:prstClr val="white"/>
                </a:bgClr>
              </a:pattFill>
            </cx:spPr>
          </cx:dataPt>
          <cx:dataPt idx="6">
            <cx:spPr>
              <a:pattFill prst="lgGrid">
                <a:fgClr>
                  <a:srgbClr val="FFC000"/>
                </a:fgClr>
                <a:bgClr>
                  <a:prstClr val="white"/>
                </a:bgClr>
              </a:patt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 b="1">
                    <a:solidFill>
                      <a:sysClr val="windowText" lastClr="000000"/>
                    </a:solidFill>
                  </a:defRPr>
                </a:pPr>
                <a:endParaRPr lang="es-ES" sz="1000" b="1" i="0" u="none" strike="noStrike" baseline="0">
                  <a:solidFill>
                    <a:sysClr val="windowText" lastClr="000000"/>
                  </a:solidFill>
                  <a:latin typeface="Calibri" panose="020F0502020204030204"/>
                </a:endParaRPr>
              </a:p>
            </cx:txPr>
            <cx:visibility seriesName="0" categoryName="1" value="0"/>
            <cx:separator>, </cx:separator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/>
                  </a:pPr>
                  <a:r>
                    <a:rPr lang="es-ES" sz="1200" b="1" i="0" u="none" strike="noStrike" baseline="0">
                      <a:solidFill>
                        <a:sysClr val="windowText" lastClr="000000"/>
                      </a:solidFill>
                      <a:latin typeface="Calibri" panose="020F0502020204030204"/>
                    </a:rPr>
                    <a:t>Titularidad Publica 22,7%; 1.179 Centros</a:t>
                  </a:r>
                </a:p>
              </cx:txPr>
            </cx:dataLabel>
            <cx:dataLabel idx="2">
              <cx:spPr>
                <a:noFill/>
              </cx:spPr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s-ES" sz="900" b="1" i="0" u="none" strike="noStrike" baseline="0">
                      <a:solidFill>
                        <a:sysClr val="windowText" lastClr="000000"/>
                      </a:solidFill>
                      <a:latin typeface="Calibri" panose="020F0502020204030204"/>
                    </a:rPr>
                    <a:t>Gestión Privada sin Lucro 3,3%, 144</a:t>
                  </a:r>
                </a:p>
              </cx:txPr>
              <cx:visibility seriesName="0" categoryName="1" value="1"/>
              <cx:separator>, </cx:separator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/>
                  </a:pPr>
                  <a:r>
                    <a:rPr lang="es-ES" sz="1200" b="1" i="0" u="none" strike="noStrike" baseline="0">
                      <a:solidFill>
                        <a:sysClr val="windowText" lastClr="000000"/>
                      </a:solidFill>
                      <a:latin typeface="Calibri" panose="020F0502020204030204"/>
                    </a:rPr>
                    <a:t>Titularidad Privada 77,3%; 4.009 Centros</a:t>
                  </a:r>
                </a:p>
              </cx:txPr>
            </cx:dataLabel>
          </cx:dataLabels>
          <cx:dataId val="0"/>
          <cx:layoutPr>
            <cx:parentLabelLayout val="overlapping"/>
          </cx:layoutPr>
        </cx:series>
      </cx:plotAreaRegion>
    </cx:plotArea>
  </cx:chart>
  <cx:spPr>
    <a:noFill/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_xlchart.v1.6</cx:f>
      </cx:strDim>
      <cx:numDim type="size">
        <cx:f dir="row">_xlchart.v1.7</cx:f>
      </cx:numDim>
    </cx:data>
  </cx:chartData>
  <cx:chart>
    <cx:title pos="t" align="ctr" overlay="0">
      <cx:tx>
        <cx:txData>
          <cx:v>Centros para personas con discapacidad por tamaños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Centros para personas con discapacidad por tamaños</a:t>
          </a:r>
        </a:p>
      </cx:txPr>
    </cx:title>
    <cx:plotArea>
      <cx:plotAreaRegion>
        <cx:series layoutId="treemap" uniqueId="{07DD020A-AD41-49FF-BD85-C874AD0E28C0}">
          <cx:tx>
            <cx:txData>
              <cx:f>_xlchart.v1.5</cx:f>
              <cx:v>Total nacional</cx:v>
            </cx:txData>
          </cx:tx>
          <cx:dataLabels>
            <cx:numFmt formatCode="0,0%" sourceLinked="0"/>
            <cx:spPr>
              <a:noFill/>
            </cx:spPr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 b="1">
                    <a:solidFill>
                      <a:srgbClr val="002060"/>
                    </a:solidFill>
                  </a:defRPr>
                </a:pPr>
                <a:endParaRPr lang="es-ES" sz="800" b="1" i="0" u="none" strike="noStrike" baseline="0">
                  <a:solidFill>
                    <a:srgbClr val="002060"/>
                  </a:solidFill>
                  <a:latin typeface="Calibri" panose="020F0502020204030204"/>
                </a:endParaRPr>
              </a:p>
            </cx:txPr>
            <cx:visibility seriesName="0" categoryName="0" value="1"/>
            <cx:separator>, </cx:separator>
            <cx:dataLabel idx="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s-ES" sz="700" b="1" i="0" u="none" strike="noStrike" baseline="0">
                      <a:solidFill>
                        <a:srgbClr val="002060"/>
                      </a:solidFill>
                      <a:latin typeface="Calibri" panose="020F0502020204030204"/>
                    </a:rPr>
                    <a:t>0,8%</a:t>
                  </a:r>
                </a:p>
              </cx:txPr>
            </cx:dataLabel>
            <cx:dataLabel idx="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>
                      <a:solidFill>
                        <a:schemeClr val="bg1"/>
                      </a:solidFill>
                    </a:defRPr>
                  </a:pPr>
                  <a:r>
                    <a:rPr lang="es-ES" sz="700" b="1" i="0" u="none" strike="noStrike" baseline="0">
                      <a:solidFill>
                        <a:schemeClr val="bg1"/>
                      </a:solidFill>
                      <a:latin typeface="Calibri" panose="020F0502020204030204"/>
                    </a:rPr>
                    <a:t>0,6%</a:t>
                  </a:r>
                </a:p>
              </cx:txPr>
            </cx:dataLabel>
            <cx:dataLabel idx="8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s-ES" sz="700" b="1" i="0" u="none" strike="noStrike" baseline="0">
                      <a:solidFill>
                        <a:srgbClr val="002060"/>
                      </a:solidFill>
                      <a:latin typeface="Calibri" panose="020F0502020204030204"/>
                    </a:rPr>
                    <a:t>0,7%</a:t>
                  </a:r>
                </a:p>
              </cx:txPr>
            </cx:dataLabel>
          </cx:dataLabels>
          <cx:dataId val="0"/>
          <cx:layoutPr/>
        </cx:series>
      </cx:plotAreaRegion>
    </cx:plotArea>
    <cx:legend pos="t" align="ctr" overlay="0"/>
  </cx:chart>
  <cx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_xlchart.v1.3</cx:f>
      </cx:strDim>
      <cx:numDim type="size">
        <cx:f dir="row">_xlchart.v1.4</cx:f>
      </cx:numDim>
    </cx:data>
  </cx:chartData>
  <cx:chart>
    <cx:title pos="t" align="ctr" overlay="0">
      <cx:tx>
        <cx:txData>
          <cx:v>Centros de personas mayores por tamaños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solidFill>
                <a:srgbClr val="007B5F"/>
              </a:solidFill>
            </a:defRPr>
          </a:pPr>
          <a:r>
            <a:rPr lang="es-ES" sz="1400" b="1" i="0" u="none" strike="noStrike" baseline="0">
              <a:solidFill>
                <a:srgbClr val="007B5F"/>
              </a:solidFill>
              <a:latin typeface="Calibri" panose="020F0502020204030204"/>
            </a:rPr>
            <a:t>Centros de personas mayores por tamaños</a:t>
          </a:r>
        </a:p>
      </cx:txPr>
    </cx:title>
    <cx:plotArea>
      <cx:plotAreaRegion>
        <cx:series layoutId="treemap" uniqueId="{07DD020A-AD41-49FF-BD85-C874AD0E28C0}" formatIdx="0">
          <cx:tx>
            <cx:txData>
              <cx:f>_xlchart.v1.2</cx:f>
              <cx:v>Total nacional</cx:v>
            </cx:txData>
          </cx:tx>
          <cx:dataLabels>
            <cx:numFmt formatCode="0,0%" sourceLinked="0"/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/>
                </a:pPr>
                <a:endParaRPr lang="es-ES" sz="900" b="0" i="0" u="none" strike="noStrike" baseline="0">
                  <a:solidFill>
                    <a:sysClr val="window" lastClr="FFFFFF"/>
                  </a:solidFill>
                  <a:latin typeface="Calibri" panose="020F0502020204030204"/>
                </a:endParaRPr>
              </a:p>
            </cx:txPr>
            <cx:visibility seriesName="0" categoryName="0" value="1"/>
            <cx:separator>, </cx:separator>
          </cx:dataLabels>
          <cx:dataId val="0"/>
          <cx:layoutPr/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solidFill>
                <a:sysClr val="windowText" lastClr="000000"/>
              </a:solidFill>
            </a:defRPr>
          </a:pPr>
          <a:endParaRPr lang="es-ES" sz="900" b="0" i="0" u="none" strike="noStrike" baseline="0">
            <a:solidFill>
              <a:sysClr val="windowText" lastClr="000000"/>
            </a:solidFill>
            <a:latin typeface="Calibri" panose="020F0502020204030204"/>
          </a:endParaRPr>
        </a:p>
      </cx:txPr>
    </cx:legend>
  </cx:chart>
  <cx:spPr>
    <a:gradFill>
      <a:gsLst>
        <a:gs pos="0">
          <a:srgbClr val="007B5F">
            <a:alpha val="0"/>
          </a:srgb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>
      <a:noFill/>
    </a:ln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_xlchart.v1.9</cx:f>
      </cx:strDim>
      <cx:numDim type="size">
        <cx:f dir="row">_xlchart.v1.10</cx:f>
      </cx:numDim>
    </cx:data>
  </cx:chartData>
  <cx:chart>
    <cx:title pos="t" align="ctr" overlay="0">
      <cx:tx>
        <cx:txData>
          <cx:v>Centros para personas con discapacidad por tamaños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Centros para personas con discapacidad por tamaños</a:t>
          </a:r>
        </a:p>
      </cx:txPr>
    </cx:title>
    <cx:plotArea>
      <cx:plotAreaRegion>
        <cx:series layoutId="treemap" uniqueId="{07DD020A-AD41-49FF-BD85-C874AD0E28C0}">
          <cx:tx>
            <cx:txData>
              <cx:f>_xlchart.v1.8</cx:f>
              <cx:v>Total nacional</cx:v>
            </cx:txData>
          </cx:tx>
          <cx:dataLabels>
            <cx:numFmt formatCode="0,0%" sourceLinked="0"/>
            <cx:spPr>
              <a:noFill/>
            </cx:spPr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 b="1">
                    <a:solidFill>
                      <a:srgbClr val="002060"/>
                    </a:solidFill>
                  </a:defRPr>
                </a:pPr>
                <a:endParaRPr lang="es-ES" sz="800" b="1" i="0" u="none" strike="noStrike" baseline="0">
                  <a:solidFill>
                    <a:srgbClr val="002060"/>
                  </a:solidFill>
                  <a:latin typeface="Calibri" panose="020F0502020204030204"/>
                </a:endParaRPr>
              </a:p>
            </cx:txPr>
            <cx:visibility seriesName="0" categoryName="0" value="1"/>
            <cx:separator>, </cx:separator>
            <cx:dataLabel idx="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s-ES" sz="700" b="1" i="0" u="none" strike="noStrike" baseline="0">
                      <a:solidFill>
                        <a:srgbClr val="002060"/>
                      </a:solidFill>
                      <a:latin typeface="Calibri" panose="020F0502020204030204"/>
                    </a:rPr>
                    <a:t>0,8%</a:t>
                  </a:r>
                </a:p>
              </cx:txPr>
            </cx:dataLabel>
            <cx:dataLabel idx="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>
                      <a:solidFill>
                        <a:schemeClr val="bg1"/>
                      </a:solidFill>
                    </a:defRPr>
                  </a:pPr>
                  <a:r>
                    <a:rPr lang="es-ES" sz="700" b="1" i="0" u="none" strike="noStrike" baseline="0">
                      <a:solidFill>
                        <a:schemeClr val="bg1"/>
                      </a:solidFill>
                      <a:latin typeface="Calibri" panose="020F0502020204030204"/>
                    </a:rPr>
                    <a:t>0,6%</a:t>
                  </a:r>
                </a:p>
              </cx:txPr>
            </cx:dataLabel>
            <cx:dataLabel idx="8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s-ES" sz="700" b="1" i="0" u="none" strike="noStrike" baseline="0">
                      <a:solidFill>
                        <a:srgbClr val="002060"/>
                      </a:solidFill>
                      <a:latin typeface="Calibri" panose="020F0502020204030204"/>
                    </a:rPr>
                    <a:t>0,7%</a:t>
                  </a:r>
                </a:p>
              </cx:txPr>
            </cx:dataLabel>
          </cx:dataLabels>
          <cx:dataId val="0"/>
          <cx:layoutPr/>
        </cx:series>
      </cx:plotAreaRegion>
    </cx:plotArea>
    <cx:legend pos="t" align="ctr" overlay="0"/>
  </cx:chart>
  <cx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microsoft.com/office/2014/relationships/chartEx" Target="../charts/chartEx4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39</xdr:row>
      <xdr:rowOff>114299</xdr:rowOff>
    </xdr:from>
    <xdr:to>
      <xdr:col>5</xdr:col>
      <xdr:colOff>528637</xdr:colOff>
      <xdr:row>64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230848</xdr:colOff>
      <xdr:row>0</xdr:row>
      <xdr:rowOff>82237</xdr:rowOff>
    </xdr:from>
    <xdr:to>
      <xdr:col>7</xdr:col>
      <xdr:colOff>663902</xdr:colOff>
      <xdr:row>2</xdr:row>
      <xdr:rowOff>91251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63A1BB-CBDD-4EA4-B473-E48F368E5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7256" y="82237"/>
          <a:ext cx="1137368" cy="304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6</xdr:row>
      <xdr:rowOff>171450</xdr:rowOff>
    </xdr:from>
    <xdr:to>
      <xdr:col>8</xdr:col>
      <xdr:colOff>0</xdr:colOff>
      <xdr:row>30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85841</xdr:rowOff>
    </xdr:from>
    <xdr:to>
      <xdr:col>10</xdr:col>
      <xdr:colOff>362500</xdr:colOff>
      <xdr:row>23</xdr:row>
      <xdr:rowOff>37266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61707</xdr:colOff>
      <xdr:row>10</xdr:row>
      <xdr:rowOff>106764</xdr:rowOff>
    </xdr:from>
    <xdr:to>
      <xdr:col>11</xdr:col>
      <xdr:colOff>95251</xdr:colOff>
      <xdr:row>24</xdr:row>
      <xdr:rowOff>131555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11</xdr:row>
      <xdr:rowOff>123825</xdr:rowOff>
    </xdr:from>
    <xdr:to>
      <xdr:col>15</xdr:col>
      <xdr:colOff>219075</xdr:colOff>
      <xdr:row>21</xdr:row>
      <xdr:rowOff>142874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639D8D-006D-45D5-9CA8-F36E0D134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10</xdr:row>
      <xdr:rowOff>19050</xdr:rowOff>
    </xdr:from>
    <xdr:to>
      <xdr:col>9</xdr:col>
      <xdr:colOff>309563</xdr:colOff>
      <xdr:row>25</xdr:row>
      <xdr:rowOff>133349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6B474536-0D7D-4E36-A7AE-82933558B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314324</xdr:colOff>
      <xdr:row>11</xdr:row>
      <xdr:rowOff>76200</xdr:rowOff>
    </xdr:from>
    <xdr:to>
      <xdr:col>14</xdr:col>
      <xdr:colOff>314324</xdr:colOff>
      <xdr:row>24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F2EE3DB-9258-48C7-B5EF-2FBF95905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9</xdr:row>
      <xdr:rowOff>38100</xdr:rowOff>
    </xdr:from>
    <xdr:to>
      <xdr:col>9</xdr:col>
      <xdr:colOff>23813</xdr:colOff>
      <xdr:row>29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F65EA23-8000-4BCA-98E3-737B37334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157162</xdr:colOff>
      <xdr:row>8</xdr:row>
      <xdr:rowOff>28575</xdr:rowOff>
    </xdr:from>
    <xdr:to>
      <xdr:col>14</xdr:col>
      <xdr:colOff>152400</xdr:colOff>
      <xdr:row>21</xdr:row>
      <xdr:rowOff>28575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78F7C8B-E71F-4BDF-8747-5909DDADF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6</xdr:row>
      <xdr:rowOff>0</xdr:rowOff>
    </xdr:from>
    <xdr:to>
      <xdr:col>9</xdr:col>
      <xdr:colOff>519113</xdr:colOff>
      <xdr:row>24</xdr:row>
      <xdr:rowOff>85725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8A2E810-1E90-47B1-9531-4E46985A5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14</xdr:row>
      <xdr:rowOff>28575</xdr:rowOff>
    </xdr:from>
    <xdr:to>
      <xdr:col>14</xdr:col>
      <xdr:colOff>595313</xdr:colOff>
      <xdr:row>27</xdr:row>
      <xdr:rowOff>66675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8BEA112-4A04-4923-9E5A-4D4FCEFA0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438150</xdr:colOff>
      <xdr:row>9</xdr:row>
      <xdr:rowOff>123825</xdr:rowOff>
    </xdr:from>
    <xdr:to>
      <xdr:col>9</xdr:col>
      <xdr:colOff>376238</xdr:colOff>
      <xdr:row>30</xdr:row>
      <xdr:rowOff>66675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5953699-8284-46CC-B54A-8B00517B2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76199</xdr:rowOff>
    </xdr:from>
    <xdr:to>
      <xdr:col>8</xdr:col>
      <xdr:colOff>266700</xdr:colOff>
      <xdr:row>29</xdr:row>
      <xdr:rowOff>28574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13</xdr:row>
      <xdr:rowOff>19050</xdr:rowOff>
    </xdr:from>
    <xdr:to>
      <xdr:col>3</xdr:col>
      <xdr:colOff>1152525</xdr:colOff>
      <xdr:row>30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204745</xdr:colOff>
      <xdr:row>10</xdr:row>
      <xdr:rowOff>41923</xdr:rowOff>
    </xdr:from>
    <xdr:ext cx="2765700" cy="23400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737473</xdr:colOff>
      <xdr:row>24</xdr:row>
      <xdr:rowOff>132028</xdr:rowOff>
    </xdr:from>
    <xdr:ext cx="2765700" cy="2336825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275643</xdr:colOff>
      <xdr:row>10</xdr:row>
      <xdr:rowOff>48453</xdr:rowOff>
    </xdr:from>
    <xdr:ext cx="2762525" cy="2343175"/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11</xdr:col>
      <xdr:colOff>750533</xdr:colOff>
      <xdr:row>44</xdr:row>
      <xdr:rowOff>120178</xdr:rowOff>
    </xdr:to>
    <xdr:pic>
      <xdr:nvPicPr>
        <xdr:cNvPr id="197" name="Imagen 196">
          <a:extLst>
            <a:ext uri="{FF2B5EF4-FFF2-40B4-BE49-F238E27FC236}">
              <a16:creationId xmlns:a16="http://schemas.microsoft.com/office/drawing/2014/main" id="{F23399F7-9252-99DB-99AF-FB6847477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61925"/>
          <a:ext cx="8370533" cy="6273328"/>
        </a:xfrm>
        <a:prstGeom prst="rect">
          <a:avLst/>
        </a:prstGeom>
      </xdr:spPr>
    </xdr:pic>
    <xdr:clientData/>
  </xdr:twoCellAnchor>
  <xdr:twoCellAnchor editAs="oneCell">
    <xdr:from>
      <xdr:col>11</xdr:col>
      <xdr:colOff>324756</xdr:colOff>
      <xdr:row>1</xdr:row>
      <xdr:rowOff>28575</xdr:rowOff>
    </xdr:from>
    <xdr:to>
      <xdr:col>12</xdr:col>
      <xdr:colOff>702807</xdr:colOff>
      <xdr:row>3</xdr:row>
      <xdr:rowOff>7270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4ADB2E-783B-465A-85F9-B0B39E3A8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97206" y="190500"/>
          <a:ext cx="1140051" cy="30254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61870</xdr:colOff>
      <xdr:row>11</xdr:row>
      <xdr:rowOff>118123</xdr:rowOff>
    </xdr:from>
    <xdr:ext cx="2765700" cy="23400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692CCC-1FBB-4F93-9B5F-8F8E72587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213598</xdr:colOff>
      <xdr:row>10</xdr:row>
      <xdr:rowOff>84403</xdr:rowOff>
    </xdr:from>
    <xdr:ext cx="2765700" cy="2336825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5DB10C-0F18-44C4-BEA0-4C393238B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</xdr:row>
      <xdr:rowOff>104775</xdr:rowOff>
    </xdr:from>
    <xdr:to>
      <xdr:col>18</xdr:col>
      <xdr:colOff>66675</xdr:colOff>
      <xdr:row>23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8</xdr:row>
      <xdr:rowOff>133349</xdr:rowOff>
    </xdr:from>
    <xdr:to>
      <xdr:col>17</xdr:col>
      <xdr:colOff>466725</xdr:colOff>
      <xdr:row>37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323850</xdr:colOff>
      <xdr:row>0</xdr:row>
      <xdr:rowOff>28575</xdr:rowOff>
    </xdr:from>
    <xdr:to>
      <xdr:col>20</xdr:col>
      <xdr:colOff>473301</xdr:colOff>
      <xdr:row>2</xdr:row>
      <xdr:rowOff>121570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00A8F-7648-4507-857D-7EB4CC956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5" y="28575"/>
          <a:ext cx="1140051" cy="359695"/>
        </a:xfrm>
        <a:prstGeom prst="rect">
          <a:avLst/>
        </a:prstGeom>
      </xdr:spPr>
    </xdr:pic>
    <xdr:clientData/>
  </xdr:twoCellAnchor>
  <xdr:twoCellAnchor>
    <xdr:from>
      <xdr:col>1</xdr:col>
      <xdr:colOff>347662</xdr:colOff>
      <xdr:row>6</xdr:row>
      <xdr:rowOff>66675</xdr:rowOff>
    </xdr:from>
    <xdr:to>
      <xdr:col>9</xdr:col>
      <xdr:colOff>195262</xdr:colOff>
      <xdr:row>24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DF9630C-B174-BF61-3B86-3C7377862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161925</xdr:rowOff>
    </xdr:from>
    <xdr:to>
      <xdr:col>9</xdr:col>
      <xdr:colOff>61913</xdr:colOff>
      <xdr:row>32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E087A78-8D90-4726-8CA9-970DFEE4E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76199</xdr:rowOff>
    </xdr:from>
    <xdr:to>
      <xdr:col>8</xdr:col>
      <xdr:colOff>280989</xdr:colOff>
      <xdr:row>26</xdr:row>
      <xdr:rowOff>47624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26C389F-7183-48A4-9536-A98C0ED5F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183070</xdr:colOff>
      <xdr:row>9</xdr:row>
      <xdr:rowOff>66675</xdr:rowOff>
    </xdr:from>
    <xdr:to>
      <xdr:col>10</xdr:col>
      <xdr:colOff>381574</xdr:colOff>
      <xdr:row>31</xdr:row>
      <xdr:rowOff>30368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478322</xdr:colOff>
      <xdr:row>7</xdr:row>
      <xdr:rowOff>74930</xdr:rowOff>
    </xdr:from>
    <xdr:to>
      <xdr:col>14</xdr:col>
      <xdr:colOff>221662</xdr:colOff>
      <xdr:row>38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6</xdr:row>
      <xdr:rowOff>133350</xdr:rowOff>
    </xdr:from>
    <xdr:to>
      <xdr:col>9</xdr:col>
      <xdr:colOff>504825</xdr:colOff>
      <xdr:row>30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7</xdr:row>
      <xdr:rowOff>38100</xdr:rowOff>
    </xdr:from>
    <xdr:to>
      <xdr:col>8</xdr:col>
      <xdr:colOff>9525</xdr:colOff>
      <xdr:row>24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195EC1-DD2D-42A4-84CF-D38C1EB885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8</xdr:row>
      <xdr:rowOff>114300</xdr:rowOff>
    </xdr:from>
    <xdr:to>
      <xdr:col>9</xdr:col>
      <xdr:colOff>180975</xdr:colOff>
      <xdr:row>27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314325</xdr:colOff>
      <xdr:row>5</xdr:row>
      <xdr:rowOff>28575</xdr:rowOff>
    </xdr:from>
    <xdr:to>
      <xdr:col>35</xdr:col>
      <xdr:colOff>397101</xdr:colOff>
      <xdr:row>7</xdr:row>
      <xdr:rowOff>121570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73650" y="28575"/>
          <a:ext cx="1140051" cy="359695"/>
        </a:xfrm>
        <a:prstGeom prst="rect">
          <a:avLst/>
        </a:prstGeom>
      </xdr:spPr>
    </xdr:pic>
    <xdr:clientData/>
  </xdr:twoCellAnchor>
  <xdr:twoCellAnchor>
    <xdr:from>
      <xdr:col>1</xdr:col>
      <xdr:colOff>42862</xdr:colOff>
      <xdr:row>8</xdr:row>
      <xdr:rowOff>19050</xdr:rowOff>
    </xdr:from>
    <xdr:to>
      <xdr:col>12</xdr:col>
      <xdr:colOff>466725</xdr:colOff>
      <xdr:row>30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1989</xdr:rowOff>
    </xdr:from>
    <xdr:ext cx="5929519" cy="226634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111731</xdr:rowOff>
    </xdr:from>
    <xdr:ext cx="6316381" cy="208039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6</xdr:row>
      <xdr:rowOff>57150</xdr:rowOff>
    </xdr:from>
    <xdr:to>
      <xdr:col>9</xdr:col>
      <xdr:colOff>533400</xdr:colOff>
      <xdr:row>22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228018</xdr:colOff>
      <xdr:row>10</xdr:row>
      <xdr:rowOff>105603</xdr:rowOff>
    </xdr:from>
    <xdr:ext cx="2918100" cy="2340000"/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214270</xdr:colOff>
      <xdr:row>9</xdr:row>
      <xdr:rowOff>51448</xdr:rowOff>
    </xdr:from>
    <xdr:ext cx="2892700" cy="23400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F1F7B2C-3A1B-476E-84A8-F793810E6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</xdr:colOff>
      <xdr:row>7</xdr:row>
      <xdr:rowOff>180975</xdr:rowOff>
    </xdr:from>
    <xdr:ext cx="3901202" cy="2876550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111E9B6-2519-4428-A525-0616A479EE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123572</xdr:colOff>
      <xdr:row>10</xdr:row>
      <xdr:rowOff>125646</xdr:rowOff>
    </xdr:from>
    <xdr:ext cx="5131285" cy="32662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</xdr:colOff>
      <xdr:row>6</xdr:row>
      <xdr:rowOff>116289</xdr:rowOff>
    </xdr:from>
    <xdr:ext cx="6871215" cy="290457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8</xdr:col>
      <xdr:colOff>314325</xdr:colOff>
      <xdr:row>5</xdr:row>
      <xdr:rowOff>0</xdr:rowOff>
    </xdr:from>
    <xdr:to>
      <xdr:col>10</xdr:col>
      <xdr:colOff>368526</xdr:colOff>
      <xdr:row>6</xdr:row>
      <xdr:rowOff>226345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0625" y="28575"/>
          <a:ext cx="1140051" cy="3596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433387</xdr:colOff>
      <xdr:row>8</xdr:row>
      <xdr:rowOff>176211</xdr:rowOff>
    </xdr:from>
    <xdr:to>
      <xdr:col>2</xdr:col>
      <xdr:colOff>2943225</xdr:colOff>
      <xdr:row>25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E70C659-1992-4A5A-94BC-95BD43318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324756</xdr:colOff>
      <xdr:row>1</xdr:row>
      <xdr:rowOff>28575</xdr:rowOff>
    </xdr:from>
    <xdr:to>
      <xdr:col>10</xdr:col>
      <xdr:colOff>702807</xdr:colOff>
      <xdr:row>2</xdr:row>
      <xdr:rowOff>131095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11D02D-4156-449F-9FB9-F92441800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97206" y="190500"/>
          <a:ext cx="1140051" cy="302545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324756</xdr:colOff>
      <xdr:row>5</xdr:row>
      <xdr:rowOff>28575</xdr:rowOff>
    </xdr:from>
    <xdr:to>
      <xdr:col>13</xdr:col>
      <xdr:colOff>474207</xdr:colOff>
      <xdr:row>7</xdr:row>
      <xdr:rowOff>121570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7006" y="28575"/>
          <a:ext cx="1140051" cy="359695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13</xdr:row>
      <xdr:rowOff>114300</xdr:rowOff>
    </xdr:from>
    <xdr:to>
      <xdr:col>8</xdr:col>
      <xdr:colOff>533400</xdr:colOff>
      <xdr:row>29</xdr:row>
      <xdr:rowOff>95249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2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488950</xdr:colOff>
      <xdr:row>5</xdr:row>
      <xdr:rowOff>152400</xdr:rowOff>
    </xdr:from>
    <xdr:ext cx="6871215" cy="4179570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8278C7A9-B165-4F47-831E-5DFA975C8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9</xdr:row>
      <xdr:rowOff>28575</xdr:rowOff>
    </xdr:from>
    <xdr:to>
      <xdr:col>11</xdr:col>
      <xdr:colOff>371475</xdr:colOff>
      <xdr:row>29</xdr:row>
      <xdr:rowOff>104775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8</xdr:row>
      <xdr:rowOff>95250</xdr:rowOff>
    </xdr:from>
    <xdr:to>
      <xdr:col>7</xdr:col>
      <xdr:colOff>185739</xdr:colOff>
      <xdr:row>24</xdr:row>
      <xdr:rowOff>166687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6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4875" y="1590675"/>
              <a:ext cx="7558089" cy="311943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314325</xdr:colOff>
      <xdr:row>5</xdr:row>
      <xdr:rowOff>0</xdr:rowOff>
    </xdr:from>
    <xdr:to>
      <xdr:col>32</xdr:col>
      <xdr:colOff>463776</xdr:colOff>
      <xdr:row>7</xdr:row>
      <xdr:rowOff>92995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87950" y="19050"/>
          <a:ext cx="1140051" cy="359695"/>
        </a:xfrm>
        <a:prstGeom prst="rect">
          <a:avLst/>
        </a:prstGeom>
      </xdr:spPr>
    </xdr:pic>
    <xdr:clientData/>
  </xdr:twoCellAnchor>
  <xdr:twoCellAnchor>
    <xdr:from>
      <xdr:col>1</xdr:col>
      <xdr:colOff>176212</xdr:colOff>
      <xdr:row>8</xdr:row>
      <xdr:rowOff>19050</xdr:rowOff>
    </xdr:from>
    <xdr:to>
      <xdr:col>8</xdr:col>
      <xdr:colOff>414337</xdr:colOff>
      <xdr:row>22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390525</xdr:colOff>
      <xdr:row>47</xdr:row>
      <xdr:rowOff>76200</xdr:rowOff>
    </xdr:from>
    <xdr:to>
      <xdr:col>45</xdr:col>
      <xdr:colOff>466725</xdr:colOff>
      <xdr:row>76</xdr:row>
      <xdr:rowOff>142875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C3D92CE5-E178-44BE-B681-36B0B0D7BD2B}"/>
            </a:ext>
            <a:ext uri="{147F2762-F138-4A5C-976F-8EAC2B608ADB}">
              <a16:predDERef xmlns:a16="http://schemas.microsoft.com/office/drawing/2014/main" pred="{BE67C7E3-96F6-4087-B674-024DD19184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103187</xdr:colOff>
      <xdr:row>100</xdr:row>
      <xdr:rowOff>96837</xdr:rowOff>
    </xdr:from>
    <xdr:to>
      <xdr:col>16</xdr:col>
      <xdr:colOff>485775</xdr:colOff>
      <xdr:row>106</xdr:row>
      <xdr:rowOff>142875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2B84584F-5AFC-46BA-90C2-764B109E08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89737" y="20937537"/>
              <a:ext cx="5049838" cy="33321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600076</xdr:colOff>
      <xdr:row>7</xdr:row>
      <xdr:rowOff>123824</xdr:rowOff>
    </xdr:from>
    <xdr:to>
      <xdr:col>8</xdr:col>
      <xdr:colOff>304800</xdr:colOff>
      <xdr:row>21</xdr:row>
      <xdr:rowOff>19050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DFD7B877-5D09-476E-8C0F-56FFC5B0FA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0076" y="1504949"/>
              <a:ext cx="6391274" cy="32385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390525</xdr:colOff>
      <xdr:row>28</xdr:row>
      <xdr:rowOff>76200</xdr:rowOff>
    </xdr:from>
    <xdr:to>
      <xdr:col>50</xdr:col>
      <xdr:colOff>466725</xdr:colOff>
      <xdr:row>57</xdr:row>
      <xdr:rowOff>142875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00000000-0008-0000-0900-000003000000}"/>
            </a:ext>
            <a:ext uri="{147F2762-F138-4A5C-976F-8EAC2B608ADB}">
              <a16:predDERef xmlns:a16="http://schemas.microsoft.com/office/drawing/2014/main" pred="{BE67C7E3-96F6-4087-B674-024DD19184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103187</xdr:colOff>
      <xdr:row>81</xdr:row>
      <xdr:rowOff>96837</xdr:rowOff>
    </xdr:from>
    <xdr:to>
      <xdr:col>21</xdr:col>
      <xdr:colOff>485775</xdr:colOff>
      <xdr:row>87</xdr:row>
      <xdr:rowOff>142875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9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42512" y="16498887"/>
              <a:ext cx="6040438" cy="33321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</xdr:col>
      <xdr:colOff>200025</xdr:colOff>
      <xdr:row>7</xdr:row>
      <xdr:rowOff>147637</xdr:rowOff>
    </xdr:from>
    <xdr:to>
      <xdr:col>9</xdr:col>
      <xdr:colOff>9525</xdr:colOff>
      <xdr:row>25</xdr:row>
      <xdr:rowOff>38100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DFA8C-9657-41B1-8566-7BA1F34FD4E4}">
  <sheetPr codeName="Hoja1">
    <pageSetUpPr fitToPage="1"/>
  </sheetPr>
  <dimension ref="A1:A76"/>
  <sheetViews>
    <sheetView showGridLines="0" tabSelected="1" workbookViewId="0"/>
  </sheetViews>
  <sheetFormatPr baseColWidth="10" defaultRowHeight="12.75" x14ac:dyDescent="0.2"/>
  <cols>
    <col min="1" max="1" width="157.5703125" customWidth="1"/>
  </cols>
  <sheetData>
    <row r="1" spans="1:1" ht="18" x14ac:dyDescent="0.25">
      <c r="A1" s="320" t="s">
        <v>182</v>
      </c>
    </row>
    <row r="2" spans="1:1" x14ac:dyDescent="0.2">
      <c r="A2" s="319"/>
    </row>
    <row r="3" spans="1:1" x14ac:dyDescent="0.2">
      <c r="A3" s="319" t="s">
        <v>132</v>
      </c>
    </row>
    <row r="4" spans="1:1" x14ac:dyDescent="0.2">
      <c r="A4" s="319" t="s">
        <v>133</v>
      </c>
    </row>
    <row r="5" spans="1:1" x14ac:dyDescent="0.2">
      <c r="A5" s="319" t="s">
        <v>134</v>
      </c>
    </row>
    <row r="6" spans="1:1" x14ac:dyDescent="0.2">
      <c r="A6" s="319" t="s">
        <v>135</v>
      </c>
    </row>
    <row r="7" spans="1:1" x14ac:dyDescent="0.2">
      <c r="A7" s="319" t="s">
        <v>136</v>
      </c>
    </row>
    <row r="8" spans="1:1" x14ac:dyDescent="0.2">
      <c r="A8" s="319" t="s">
        <v>137</v>
      </c>
    </row>
    <row r="9" spans="1:1" x14ac:dyDescent="0.2">
      <c r="A9" s="319" t="s">
        <v>138</v>
      </c>
    </row>
    <row r="10" spans="1:1" x14ac:dyDescent="0.2">
      <c r="A10" s="319" t="s">
        <v>139</v>
      </c>
    </row>
    <row r="11" spans="1:1" x14ac:dyDescent="0.2">
      <c r="A11" s="319" t="s">
        <v>140</v>
      </c>
    </row>
    <row r="12" spans="1:1" x14ac:dyDescent="0.2">
      <c r="A12" s="319" t="s">
        <v>141</v>
      </c>
    </row>
    <row r="13" spans="1:1" x14ac:dyDescent="0.2">
      <c r="A13" s="319" t="s">
        <v>142</v>
      </c>
    </row>
    <row r="14" spans="1:1" x14ac:dyDescent="0.2">
      <c r="A14" s="319" t="s">
        <v>143</v>
      </c>
    </row>
    <row r="15" spans="1:1" x14ac:dyDescent="0.2">
      <c r="A15" s="319" t="s">
        <v>144</v>
      </c>
    </row>
    <row r="16" spans="1:1" x14ac:dyDescent="0.2">
      <c r="A16" s="319" t="s">
        <v>145</v>
      </c>
    </row>
    <row r="17" spans="1:1" x14ac:dyDescent="0.2">
      <c r="A17" s="319" t="s">
        <v>146</v>
      </c>
    </row>
    <row r="18" spans="1:1" x14ac:dyDescent="0.2">
      <c r="A18" s="319" t="s">
        <v>147</v>
      </c>
    </row>
    <row r="19" spans="1:1" x14ac:dyDescent="0.2">
      <c r="A19" s="319" t="s">
        <v>148</v>
      </c>
    </row>
    <row r="20" spans="1:1" x14ac:dyDescent="0.2">
      <c r="A20" s="319" t="s">
        <v>149</v>
      </c>
    </row>
    <row r="21" spans="1:1" x14ac:dyDescent="0.2">
      <c r="A21" s="319" t="s">
        <v>150</v>
      </c>
    </row>
    <row r="22" spans="1:1" x14ac:dyDescent="0.2">
      <c r="A22" s="319" t="s">
        <v>151</v>
      </c>
    </row>
    <row r="23" spans="1:1" x14ac:dyDescent="0.2">
      <c r="A23" s="319" t="s">
        <v>152</v>
      </c>
    </row>
    <row r="24" spans="1:1" x14ac:dyDescent="0.2">
      <c r="A24" s="319" t="s">
        <v>153</v>
      </c>
    </row>
    <row r="25" spans="1:1" x14ac:dyDescent="0.2">
      <c r="A25" s="319" t="s">
        <v>154</v>
      </c>
    </row>
    <row r="26" spans="1:1" x14ac:dyDescent="0.2">
      <c r="A26" s="319" t="s">
        <v>155</v>
      </c>
    </row>
    <row r="27" spans="1:1" x14ac:dyDescent="0.2">
      <c r="A27" s="319" t="s">
        <v>156</v>
      </c>
    </row>
    <row r="28" spans="1:1" x14ac:dyDescent="0.2">
      <c r="A28" s="319" t="s">
        <v>157</v>
      </c>
    </row>
    <row r="29" spans="1:1" x14ac:dyDescent="0.2">
      <c r="A29" s="319" t="s">
        <v>158</v>
      </c>
    </row>
    <row r="30" spans="1:1" x14ac:dyDescent="0.2">
      <c r="A30" s="319" t="s">
        <v>159</v>
      </c>
    </row>
    <row r="31" spans="1:1" x14ac:dyDescent="0.2">
      <c r="A31" s="319" t="s">
        <v>160</v>
      </c>
    </row>
    <row r="32" spans="1:1" x14ac:dyDescent="0.2">
      <c r="A32" s="319" t="s">
        <v>161</v>
      </c>
    </row>
    <row r="33" spans="1:1" x14ac:dyDescent="0.2">
      <c r="A33" s="319" t="s">
        <v>162</v>
      </c>
    </row>
    <row r="34" spans="1:1" x14ac:dyDescent="0.2">
      <c r="A34" s="319" t="s">
        <v>163</v>
      </c>
    </row>
    <row r="35" spans="1:1" x14ac:dyDescent="0.2">
      <c r="A35" s="319" t="s">
        <v>164</v>
      </c>
    </row>
    <row r="36" spans="1:1" x14ac:dyDescent="0.2">
      <c r="A36" s="319" t="s">
        <v>165</v>
      </c>
    </row>
    <row r="37" spans="1:1" x14ac:dyDescent="0.2">
      <c r="A37" s="319" t="s">
        <v>166</v>
      </c>
    </row>
    <row r="38" spans="1:1" x14ac:dyDescent="0.2">
      <c r="A38" s="319" t="s">
        <v>167</v>
      </c>
    </row>
    <row r="39" spans="1:1" x14ac:dyDescent="0.2">
      <c r="A39" s="319" t="s">
        <v>168</v>
      </c>
    </row>
    <row r="41" spans="1:1" x14ac:dyDescent="0.2">
      <c r="A41" s="276"/>
    </row>
    <row r="42" spans="1:1" x14ac:dyDescent="0.2">
      <c r="A42" s="276"/>
    </row>
    <row r="45" spans="1:1" x14ac:dyDescent="0.2">
      <c r="A45" s="276"/>
    </row>
    <row r="55" spans="1:1" x14ac:dyDescent="0.2">
      <c r="A55" s="276"/>
    </row>
    <row r="56" spans="1:1" x14ac:dyDescent="0.2">
      <c r="A56" s="276"/>
    </row>
    <row r="57" spans="1:1" x14ac:dyDescent="0.2">
      <c r="A57" s="276"/>
    </row>
    <row r="61" spans="1:1" x14ac:dyDescent="0.2">
      <c r="A61" s="276"/>
    </row>
    <row r="65" spans="1:1" x14ac:dyDescent="0.2">
      <c r="A65" s="276" t="s">
        <v>154</v>
      </c>
    </row>
    <row r="75" spans="1:1" x14ac:dyDescent="0.2">
      <c r="A75" s="276"/>
    </row>
    <row r="76" spans="1:1" x14ac:dyDescent="0.2">
      <c r="A76" s="276"/>
    </row>
  </sheetData>
  <hyperlinks>
    <hyperlink ref="A3" location="'G1.-Dist Centr. x ámbito'!A1" display="Gráfico 1: Centros por ámbito de actuación" xr:uid="{2D543BC4-265D-4EBA-A240-8B6DC7F5C3D6}"/>
    <hyperlink ref="A4" location="'G2.- Mapa de centros x ccaa'!A1" display="Gráfico 2: Mapa territorial de distribución de centros residenciales." xr:uid="{1ED4DD52-C061-44CB-BC2A-40FD7DCF081D}"/>
    <hyperlink ref="A5" location="'G3.- Tipología y titularidad'!A1" display="Gráfico 3: Centros residenciales por titularidad y ámbito." xr:uid="{85A814A5-9409-4AE1-9E13-4DB3639D3CA7}"/>
    <hyperlink ref="A6" location="'G.4.-C.May. x Tit-Ges '!A1" display="Gráfico 4: Centros residenciales dirigidos a personas mayores por titularidad." xr:uid="{7752C7A6-01A8-4601-AFE5-A2D6B013550B}"/>
    <hyperlink ref="A7" location="'G5.-C. Mayores x modelo gestión'!A1" display="Gráfico 5: Centros residenciales dirigidos a personas mayores por modelos de titularidad y gestión." xr:uid="{2A4816A9-8769-4B42-9012-E6944C95845C}"/>
    <hyperlink ref="A8" location="'G.6.-Dist. C.May. x Tit-Gest. '!A1" display="Gráfico 6: Distribución de centros residenciales dirigidos a personas mayores por modelos de titularidad y gestión." xr:uid="{A6505517-C3EB-46C7-B4E8-08AEF71AD0E6}"/>
    <hyperlink ref="A9" location="'G7.-Plazas medias C. May'!A1" display="Gráfico 7: Plazas medias de centros residenciales dirigidos a personas mayores por modelos de titularidad y gestión." xr:uid="{A125917E-10B8-4529-80FD-1293D2B53B3C}"/>
    <hyperlink ref="A10" location="'G8.-  Mayores x tamaño'!A1" display="Gráfico 8: Centros residenciales de personas mayores por tamaño de centro." xr:uid="{0222853B-8B4C-4D31-9598-FA5BCCF1300B}"/>
    <hyperlink ref="A11" location="'G9.- Dist.C. May x tamaño Acum.'!A1" display="Gráfico 9: Distribución acumulada de centros residenciales dirigidos a personas mayores y sus plazas en función de su tamaño." xr:uid="{EF223A67-A113-4C6D-B9AE-2625037752DB}"/>
    <hyperlink ref="A12" location="'G10a.-Dispon. Serv, prox. C.May'!A1" display="Gráfico 10: Implantación de servicios de proximidad en centros residenciales dirigidos a personas mayores por modelos de titularidad y gestión." xr:uid="{91DD2969-2D03-4E53-A5B4-EB86B299B7E6}"/>
    <hyperlink ref="A13" location="'G11.-Habit indiv, C. May'!A1" display="Gráfico 11: Implantación de habitaciones de tipo individual en centros residenciales dirigidos a personas mayores por modelos de titularidad y gestión." xr:uid="{F8C03789-4FC5-4C0A-8C7C-9D3889EEE6AB}"/>
    <hyperlink ref="A14" location="'G12 Espacio Ext, x  Tit'!A1" display="Gráfico 12: Centros residenciales dirigidos a personas mayores que disponen de espacio exterior en sus instalaciones en función de modelos de titularidad y gestión." xr:uid="{29E1BDEA-5BB0-4447-8CD0-0CDC1731B10B}"/>
    <hyperlink ref="A15" location="'G13.- Casco Urbano x Tit'!A1" display="Gráfico 13: Centros residenciales dirigidos a personas mayores que están situados dentro del casco urbano en función de modelos de titularidad y gestión." xr:uid="{8F81F3BB-ACF0-454C-A358-C5077A1BCA22}"/>
    <hyperlink ref="A16" location="'G14 Sectorizable x Tit'!A1" display="Gráfico 14: Centros residenciales dirigidos a personas mayores que tiene posibilidad de sectorizar sus instalaciones por motivos de seguridad en función de modelos de titularidad y gestión." xr:uid="{9299D7C3-8F1C-4D0D-A69B-C06D9D7A5AA6}"/>
    <hyperlink ref="A17" location="'G15 Internet x Tit'!A1" display="Gráfico 15: Centros residenciales dirigidos a personas mayores que disponen de conexión a internet en sus instalaciones en función de modelos de titularidad y gestión." xr:uid="{B2A1B85B-0869-4880-B0AA-BCB933870443}"/>
    <hyperlink ref="A18" location="'G16.-Benef, con drcho a prestac'!A1" display="Gráfico 16: Beneficiarios con derecho a prestaciones en función del grado de dependencia." xr:uid="{26408FA6-6476-4FA9-8384-06B552563738}"/>
    <hyperlink ref="A19" location="'G17.-Empadr &gt;64 sexo C. Mayores'!A1" display="Gráfico 17: Población empadronada en España de 65 años y más, por sexo." xr:uid="{FBE9013D-D926-4228-965F-065E8F688C9B}"/>
    <hyperlink ref="A20" location="'G18.-Perfil resid C.May Sexo'!A1" display="Gráfico 18: Usuarios de centros residenciales dirigidos a personas mayores por sexo." xr:uid="{7AB56F0B-EB7C-4820-943E-04DF21497D43}"/>
    <hyperlink ref="A21" location="'G19-Perfil resid C.M Grado'!Área_de_impresión" display="Gráfico 19: Usuarios de centros residenciales dirigidos a personas mayores por grado." xr:uid="{99111A12-0F23-49C3-8E69-A41E77C45A83}"/>
    <hyperlink ref="A22" location="'G20.-Perfil resid C.M edad'!Área_de_impresión" display="Gráfico 20: Usuarios de centros residenciales dirigidos a personas mayores por edad y solicitudes de grados de dependencia en personas de 65 años y más, en función de la edad." xr:uid="{67D25182-C924-4429-8294-705BD7A38ABE}"/>
    <hyperlink ref="A23" location="'G21.- Resid x autonomia C. May'!Área_de_impresión" display="Gráfico 21: Usuarios de centros residenciales dirigidos a personas mayores por grado de autonomía y modelos de titularidad y gestión." xr:uid="{379DCD1B-3447-4BDD-9D51-DBDACAECC6CC}"/>
    <hyperlink ref="A24" location="'G22-Pers. x vinculac.C Mayo'!A1" display="Gráfico 22: Nivel de subcontratación de trabajadores en centros residenciales dirigidos a personas mayores modelos de titularidad y gestión." xr:uid="{A5E39539-0063-4C52-9CD8-1434E93FF050}"/>
    <hyperlink ref="A25" location="'G23-Trab. x sexo. C.May'!A1" display="Gráfico 23: Distribución de trabajadores en centros residenciales dirigidos a personas mayores por sexo." xr:uid="{506C66A9-4698-479E-A133-761A418CA788}"/>
    <hyperlink ref="A26" location="'G24.-Trabaj. x jornada, C.May'!A1" display="Gráfico 24: Distribución de trabajadores en centros residenciales dirigidos a personas mayores en función del tipo de jornada." xr:uid="{875060F7-A40A-467D-A1AC-F92050C55B6C}"/>
    <hyperlink ref="A27" location="'G25.-Plantil. x jornada, C.May '!A1" display="Gráfico 25: Distribución del personal en centros dirigidos a personas mayores, en función del tipo de jornada laboral y de los modelos de titularidad-gestión." xr:uid="{FF414EEE-863F-4362-8EE9-AC95D28A4B78}"/>
    <hyperlink ref="A28" location="'G 26.Distrib. C. Discap x Tit '!A1" display="Gráfico 26: Centros residenciales dirigidos a personas con discapacidad por titularidad." xr:uid="{A0019CCB-91B0-40E2-A58D-B17D18E02905}"/>
    <hyperlink ref="A29" location="'G 27 C.Discap x Tit-Gest'!A1" display="Gráfico 27: Centros residenciales dirigidos a personas con discapacidad por modelos de titularidad y gestión." xr:uid="{E9043D1D-7200-433F-85CA-B0AE5CA2858B}"/>
    <hyperlink ref="A30" location="'G28.- Plazas y centros x Ti'!A1" display="Gráfico 28: Plazas medias de centros residenciales dirigidos a personas con discapacidad por modelos de titularidad y gestión." xr:uid="{A386E85D-2EB9-482E-8BC2-1F8345F30984}"/>
    <hyperlink ref="A31" location="'G29.- Habit.lndiv. C.Disc'!A1" display="Gráfico 29: Implantación de habitaciones de tipo individual en centros residenciales dirigidos a personas con discapacidad por modelos de titularidad y gestión." xr:uid="{FEBCDE1C-CCB6-47DB-AE3E-FB00D7DDABBA}"/>
    <hyperlink ref="A32" location="'G30.- Infraestruct. C. Disca'!A1" display="Gráfico 30: Implantación de determinadas infraestructuras o instalaciones en centros residenciales dirigidos a personas con discapacidad." xr:uid="{B083344D-CF73-4C1C-99A3-040D84E370CB}"/>
    <hyperlink ref="A33" location="'G31.- Resid. y plazas C.Discap'!A1" display="Gráfico 31: Distribución de residentes en función de su permanencia en centros residenciales dirigidos a personas con discapacidad." xr:uid="{4F73B1F3-85B2-446D-A16E-850683D76715}"/>
    <hyperlink ref="A34" location="'G32 Perfil resid. C. Disc Sexo'!A1" display="Gráfico 32: Distribución por sexo de los residentes en centros dirigidos a personas con discapacidad." xr:uid="{5A713588-415F-46F7-A77C-5D823A4EA9B5}"/>
    <hyperlink ref="A35" location="'G33.- Perfil resid. C.Dis. Grad'!A1" display="Gráfico 33: Distribución por grado reconocido de los residentes en centros dirigidos a personas con discapacidad." xr:uid="{55E60ED1-1889-44A6-9340-E5CA0AA4531D}"/>
    <hyperlink ref="A36" location="'G 34 Perfil resid. C. Disc Edad'!A1" display="Gráfico 34: Distribución por edad de los residentes en centros dirigidos a personas con discapacidad." xr:uid="{37DB2051-6F35-48EA-8287-58B413BDEFE3}"/>
    <hyperlink ref="A37" location="'G35.- Res. Empadron. C. Discap'!A1" display="Gráfico 36: Distribución por sexo de los trabajadores de centros residenciales dirigidos a personas con discapacidad por modelos de titularidad y gestión." xr:uid="{F1D44C2A-6238-43A8-9A88-336E76C8DD04}"/>
    <hyperlink ref="A38" location="'G36.- Personal. Sexo'!A1" display="Gráfico 37: Distribución por tipo de jornada de los trabajadores de centros residenciales dirigidos a personas con discapacidad por modelos de titularidad y gestión." xr:uid="{458BFC8A-BC8D-41A3-B88E-9F20820AE349}"/>
    <hyperlink ref="A39" location="'T38.- Niv.atención. C.Discap'!A1" display="Gráfico 38: Ratios de personal de atención directa de primer nivel por residente en centros residenciales dirigidos a personas con discapacidad por modelos de titularidad y gestión." xr:uid="{3108436E-CD54-439E-8A2D-DE9AE6DA602C}"/>
  </hyperlinks>
  <pageMargins left="0.7" right="0.7" top="0.75" bottom="0.75" header="0.3" footer="0.3"/>
  <pageSetup paperSize="9" scale="62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A0848-8D1B-41D5-BA6A-8DEB6792546C}">
  <sheetPr codeName="Hoja9">
    <tabColor theme="4" tint="0.39997558519241921"/>
  </sheetPr>
  <dimension ref="B5:AH100"/>
  <sheetViews>
    <sheetView showGridLines="0" topLeftCell="B1" workbookViewId="0"/>
  </sheetViews>
  <sheetFormatPr baseColWidth="10" defaultColWidth="11.42578125" defaultRowHeight="15" x14ac:dyDescent="0.25"/>
  <cols>
    <col min="1" max="1" width="11.42578125" style="41"/>
    <col min="2" max="2" width="24.5703125" style="41" customWidth="1"/>
    <col min="3" max="11" width="10.7109375" style="41" customWidth="1"/>
    <col min="12" max="16" width="7.5703125" style="41" customWidth="1"/>
    <col min="17" max="27" width="12.42578125" style="41" customWidth="1"/>
    <col min="28" max="36" width="7.5703125" style="41" customWidth="1"/>
    <col min="37" max="16384" width="11.42578125" style="41"/>
  </cols>
  <sheetData>
    <row r="5" spans="2:2" x14ac:dyDescent="0.25">
      <c r="B5" s="276" t="s">
        <v>140</v>
      </c>
    </row>
    <row r="10" spans="2:2" ht="43.5" customHeight="1" x14ac:dyDescent="0.25"/>
    <row r="31" spans="2:4" s="203" customFormat="1" x14ac:dyDescent="0.25">
      <c r="B31" s="376" t="s">
        <v>63</v>
      </c>
      <c r="C31" s="376"/>
      <c r="D31" s="376"/>
    </row>
    <row r="32" spans="2:4" s="203" customFormat="1" x14ac:dyDescent="0.25">
      <c r="B32" s="203" t="s">
        <v>64</v>
      </c>
      <c r="C32" s="288" t="s">
        <v>49</v>
      </c>
      <c r="D32" s="288" t="s">
        <v>30</v>
      </c>
    </row>
    <row r="33" spans="2:18" s="203" customFormat="1" x14ac:dyDescent="0.25">
      <c r="B33" s="289" t="s">
        <v>39</v>
      </c>
      <c r="C33" s="287">
        <v>4.7359499121482837E-2</v>
      </c>
      <c r="D33" s="287">
        <v>0.19358507734303912</v>
      </c>
    </row>
    <row r="34" spans="2:18" s="203" customFormat="1" ht="24" customHeight="1" x14ac:dyDescent="0.25">
      <c r="B34" s="289" t="s">
        <v>56</v>
      </c>
      <c r="C34" s="287">
        <v>0.18691380633027294</v>
      </c>
      <c r="D34" s="287">
        <v>0.46178343949044587</v>
      </c>
    </row>
    <row r="35" spans="2:18" s="203" customFormat="1" ht="30" customHeight="1" x14ac:dyDescent="0.25">
      <c r="B35" s="289" t="s">
        <v>57</v>
      </c>
      <c r="C35" s="287">
        <v>0.33571729070256623</v>
      </c>
      <c r="D35" s="287">
        <v>0.63808007279344858</v>
      </c>
    </row>
    <row r="36" spans="2:18" s="203" customFormat="1" ht="15" customHeight="1" x14ac:dyDescent="0.25">
      <c r="B36" s="289" t="s">
        <v>58</v>
      </c>
      <c r="C36" s="287">
        <v>0.49047860625108264</v>
      </c>
      <c r="D36" s="287">
        <v>0.76751592356687892</v>
      </c>
      <c r="Q36" s="290"/>
      <c r="R36" s="290"/>
    </row>
    <row r="37" spans="2:18" s="203" customFormat="1" ht="15" customHeight="1" x14ac:dyDescent="0.25">
      <c r="B37" s="289" t="s">
        <v>59</v>
      </c>
      <c r="C37" s="287">
        <v>0.61589930461035902</v>
      </c>
      <c r="D37" s="287">
        <v>0.84849863512283885</v>
      </c>
      <c r="H37" s="291"/>
      <c r="I37" s="291"/>
      <c r="Q37" s="290"/>
      <c r="R37" s="290"/>
    </row>
    <row r="38" spans="2:18" s="203" customFormat="1" ht="15" customHeight="1" x14ac:dyDescent="0.25">
      <c r="B38" s="289" t="s">
        <v>60</v>
      </c>
      <c r="C38" s="287">
        <v>0.72608515429730991</v>
      </c>
      <c r="D38" s="287">
        <v>0.90696087352138299</v>
      </c>
      <c r="H38" s="291"/>
      <c r="I38" s="291"/>
    </row>
    <row r="39" spans="2:18" s="203" customFormat="1" x14ac:dyDescent="0.25">
      <c r="B39" s="289" t="s">
        <v>61</v>
      </c>
      <c r="C39" s="287">
        <v>0.79748632730332347</v>
      </c>
      <c r="D39" s="287">
        <v>0.93926296633302997</v>
      </c>
      <c r="H39" s="291"/>
      <c r="I39" s="291"/>
    </row>
    <row r="40" spans="2:18" s="203" customFormat="1" x14ac:dyDescent="0.25">
      <c r="B40" s="289" t="s">
        <v>62</v>
      </c>
      <c r="C40" s="287">
        <v>0.86568276869014327</v>
      </c>
      <c r="D40" s="287">
        <v>0.96633303002729753</v>
      </c>
      <c r="H40" s="291"/>
      <c r="I40" s="291"/>
    </row>
    <row r="41" spans="2:18" s="203" customFormat="1" ht="15.75" customHeight="1" x14ac:dyDescent="0.25">
      <c r="B41" s="289" t="s">
        <v>47</v>
      </c>
      <c r="C41" s="287">
        <v>1</v>
      </c>
      <c r="D41" s="287">
        <v>1</v>
      </c>
      <c r="H41" s="291"/>
      <c r="I41" s="291"/>
    </row>
    <row r="42" spans="2:18" s="203" customFormat="1" x14ac:dyDescent="0.25">
      <c r="H42" s="291"/>
      <c r="I42" s="291"/>
    </row>
    <row r="43" spans="2:18" x14ac:dyDescent="0.25">
      <c r="H43" s="49"/>
      <c r="I43" s="49"/>
    </row>
    <row r="44" spans="2:18" x14ac:dyDescent="0.25">
      <c r="H44" s="49"/>
      <c r="I44" s="49"/>
    </row>
    <row r="45" spans="2:18" x14ac:dyDescent="0.25">
      <c r="H45" s="49"/>
      <c r="I45" s="49"/>
    </row>
    <row r="46" spans="2:18" x14ac:dyDescent="0.25">
      <c r="H46" s="49"/>
      <c r="I46" s="49"/>
    </row>
    <row r="65" ht="26.25" customHeight="1" x14ac:dyDescent="0.25"/>
    <row r="70" ht="7.5" customHeight="1" x14ac:dyDescent="0.25"/>
    <row r="80" ht="15.75" thickBot="1" x14ac:dyDescent="0.3"/>
    <row r="81" spans="24:34" ht="33.75" x14ac:dyDescent="0.25">
      <c r="X81" s="58" t="s">
        <v>48</v>
      </c>
      <c r="Y81" s="59" t="s">
        <v>39</v>
      </c>
      <c r="Z81" s="53" t="s">
        <v>40</v>
      </c>
      <c r="AA81" s="53" t="s">
        <v>41</v>
      </c>
      <c r="AB81" s="53" t="s">
        <v>42</v>
      </c>
      <c r="AC81" s="53" t="s">
        <v>43</v>
      </c>
      <c r="AD81" s="53" t="s">
        <v>44</v>
      </c>
      <c r="AE81" s="53" t="s">
        <v>45</v>
      </c>
      <c r="AF81" s="53" t="s">
        <v>46</v>
      </c>
      <c r="AG81" s="60" t="s">
        <v>47</v>
      </c>
    </row>
    <row r="82" spans="24:34" ht="22.5" x14ac:dyDescent="0.25">
      <c r="X82" s="57"/>
      <c r="Y82" s="61" t="s">
        <v>55</v>
      </c>
      <c r="Z82" s="54" t="s">
        <v>55</v>
      </c>
      <c r="AA82" s="54" t="s">
        <v>55</v>
      </c>
      <c r="AB82" s="54" t="s">
        <v>55</v>
      </c>
      <c r="AC82" s="54" t="s">
        <v>55</v>
      </c>
      <c r="AD82" s="54" t="s">
        <v>55</v>
      </c>
      <c r="AE82" s="54" t="s">
        <v>55</v>
      </c>
      <c r="AF82" s="54" t="s">
        <v>55</v>
      </c>
      <c r="AG82" s="54" t="s">
        <v>55</v>
      </c>
    </row>
    <row r="83" spans="24:34" ht="56.25" x14ac:dyDescent="0.25">
      <c r="X83" s="62" t="s">
        <v>50</v>
      </c>
      <c r="Y83" s="55" t="e">
        <f>#REF!/#REF!</f>
        <v>#REF!</v>
      </c>
      <c r="Z83" s="55" t="e">
        <f>#REF!/#REF!</f>
        <v>#REF!</v>
      </c>
      <c r="AA83" s="55" t="e">
        <f>#REF!/#REF!</f>
        <v>#REF!</v>
      </c>
      <c r="AB83" s="55" t="e">
        <f>#REF!/#REF!</f>
        <v>#REF!</v>
      </c>
      <c r="AC83" s="55" t="e">
        <f>#REF!/#REF!</f>
        <v>#REF!</v>
      </c>
      <c r="AD83" s="55" t="e">
        <f>#REF!/#REF!</f>
        <v>#REF!</v>
      </c>
      <c r="AE83" s="55" t="e">
        <f>#REF!/#REF!</f>
        <v>#REF!</v>
      </c>
      <c r="AF83" s="55" t="e">
        <f>#REF!/#REF!</f>
        <v>#REF!</v>
      </c>
      <c r="AG83" s="55" t="e">
        <f>#REF!/#REF!</f>
        <v>#REF!</v>
      </c>
      <c r="AH83" s="56"/>
    </row>
    <row r="84" spans="24:34" ht="56.25" x14ac:dyDescent="0.25">
      <c r="X84" s="62" t="s">
        <v>51</v>
      </c>
      <c r="Y84" s="55" t="e">
        <f>#REF!/#REF!</f>
        <v>#REF!</v>
      </c>
      <c r="Z84" s="55" t="e">
        <f>#REF!/#REF!</f>
        <v>#REF!</v>
      </c>
      <c r="AA84" s="55" t="e">
        <f>#REF!/#REF!</f>
        <v>#REF!</v>
      </c>
      <c r="AB84" s="55" t="e">
        <f>#REF!/#REF!</f>
        <v>#REF!</v>
      </c>
      <c r="AC84" s="55" t="e">
        <f>#REF!/#REF!</f>
        <v>#REF!</v>
      </c>
      <c r="AD84" s="55" t="e">
        <f>#REF!/#REF!</f>
        <v>#REF!</v>
      </c>
      <c r="AE84" s="55" t="e">
        <f>#REF!/#REF!</f>
        <v>#REF!</v>
      </c>
      <c r="AF84" s="55" t="e">
        <f>#REF!/#REF!</f>
        <v>#REF!</v>
      </c>
      <c r="AG84" s="55" t="e">
        <f>#REF!/#REF!</f>
        <v>#REF!</v>
      </c>
      <c r="AH84" s="56"/>
    </row>
    <row r="85" spans="24:34" ht="33.75" x14ac:dyDescent="0.25">
      <c r="X85" s="63" t="s">
        <v>52</v>
      </c>
      <c r="Y85" s="55" t="e">
        <f>#REF!/#REF!</f>
        <v>#REF!</v>
      </c>
      <c r="Z85" s="55" t="e">
        <f>#REF!/#REF!</f>
        <v>#REF!</v>
      </c>
      <c r="AA85" s="55" t="e">
        <f>#REF!/#REF!</f>
        <v>#REF!</v>
      </c>
      <c r="AB85" s="55" t="e">
        <f>#REF!/#REF!</f>
        <v>#REF!</v>
      </c>
      <c r="AC85" s="55" t="e">
        <f>#REF!/#REF!</f>
        <v>#REF!</v>
      </c>
      <c r="AD85" s="55" t="e">
        <f>#REF!/#REF!</f>
        <v>#REF!</v>
      </c>
      <c r="AE85" s="55" t="e">
        <f>#REF!/#REF!</f>
        <v>#REF!</v>
      </c>
      <c r="AF85" s="55" t="e">
        <f>#REF!/#REF!</f>
        <v>#REF!</v>
      </c>
      <c r="AG85" s="55" t="e">
        <f>#REF!/#REF!</f>
        <v>#REF!</v>
      </c>
      <c r="AH85" s="56"/>
    </row>
    <row r="86" spans="24:34" ht="45" x14ac:dyDescent="0.25">
      <c r="X86" s="62" t="s">
        <v>53</v>
      </c>
      <c r="Y86" s="55" t="e">
        <f>#REF!/#REF!</f>
        <v>#REF!</v>
      </c>
      <c r="Z86" s="55" t="e">
        <f>#REF!/#REF!</f>
        <v>#REF!</v>
      </c>
      <c r="AA86" s="55" t="e">
        <f>#REF!/#REF!</f>
        <v>#REF!</v>
      </c>
      <c r="AB86" s="55" t="e">
        <f>#REF!/#REF!</f>
        <v>#REF!</v>
      </c>
      <c r="AC86" s="55" t="e">
        <f>#REF!/#REF!</f>
        <v>#REF!</v>
      </c>
      <c r="AD86" s="55" t="e">
        <f>#REF!/#REF!</f>
        <v>#REF!</v>
      </c>
      <c r="AE86" s="55" t="e">
        <f>#REF!/#REF!</f>
        <v>#REF!</v>
      </c>
      <c r="AF86" s="55" t="e">
        <f>#REF!/#REF!</f>
        <v>#REF!</v>
      </c>
      <c r="AG86" s="55" t="e">
        <f>#REF!/#REF!</f>
        <v>#REF!</v>
      </c>
      <c r="AH86" s="56"/>
    </row>
    <row r="87" spans="24:34" ht="45" x14ac:dyDescent="0.25">
      <c r="X87" s="62" t="s">
        <v>54</v>
      </c>
      <c r="Y87" s="55" t="e">
        <f>#REF!/#REF!</f>
        <v>#REF!</v>
      </c>
      <c r="Z87" s="55" t="e">
        <f>#REF!/#REF!</f>
        <v>#REF!</v>
      </c>
      <c r="AA87" s="55" t="e">
        <f>#REF!/#REF!</f>
        <v>#REF!</v>
      </c>
      <c r="AB87" s="55" t="e">
        <f>#REF!/#REF!</f>
        <v>#REF!</v>
      </c>
      <c r="AC87" s="55" t="e">
        <f>#REF!/#REF!</f>
        <v>#REF!</v>
      </c>
      <c r="AD87" s="55" t="e">
        <f>#REF!/#REF!</f>
        <v>#REF!</v>
      </c>
      <c r="AE87" s="55" t="e">
        <f>#REF!/#REF!</f>
        <v>#REF!</v>
      </c>
      <c r="AF87" s="55" t="e">
        <f>#REF!/#REF!</f>
        <v>#REF!</v>
      </c>
      <c r="AG87" s="55" t="e">
        <f>#REF!/#REF!</f>
        <v>#REF!</v>
      </c>
      <c r="AH87" s="56"/>
    </row>
    <row r="88" spans="24:34" ht="15.75" thickBot="1" x14ac:dyDescent="0.3">
      <c r="X88" s="64" t="s">
        <v>29</v>
      </c>
      <c r="Y88" s="65" t="e">
        <f>#REF!/#REF!</f>
        <v>#REF!</v>
      </c>
      <c r="Z88" s="65" t="e">
        <f>#REF!/#REF!</f>
        <v>#REF!</v>
      </c>
      <c r="AA88" s="65" t="e">
        <f>#REF!/#REF!</f>
        <v>#REF!</v>
      </c>
      <c r="AB88" s="65" t="e">
        <f>#REF!/#REF!</f>
        <v>#REF!</v>
      </c>
      <c r="AC88" s="65" t="e">
        <f>#REF!/#REF!</f>
        <v>#REF!</v>
      </c>
      <c r="AD88" s="65" t="e">
        <f>#REF!/#REF!</f>
        <v>#REF!</v>
      </c>
      <c r="AE88" s="65" t="e">
        <f>#REF!/#REF!</f>
        <v>#REF!</v>
      </c>
      <c r="AF88" s="65" t="e">
        <f>#REF!/#REF!</f>
        <v>#REF!</v>
      </c>
      <c r="AG88" s="65" t="e">
        <f>#REF!/#REF!</f>
        <v>#REF!</v>
      </c>
      <c r="AH88" s="56"/>
    </row>
    <row r="89" spans="24:34" ht="15.75" thickBot="1" x14ac:dyDescent="0.3"/>
    <row r="90" spans="24:34" ht="33.75" x14ac:dyDescent="0.25">
      <c r="X90" s="58" t="s">
        <v>48</v>
      </c>
      <c r="Y90" s="59" t="s">
        <v>39</v>
      </c>
      <c r="Z90" s="53" t="s">
        <v>40</v>
      </c>
      <c r="AA90" s="53" t="s">
        <v>41</v>
      </c>
      <c r="AB90" s="53" t="s">
        <v>42</v>
      </c>
      <c r="AC90" s="53" t="s">
        <v>43</v>
      </c>
      <c r="AD90" s="53" t="s">
        <v>44</v>
      </c>
      <c r="AE90" s="53" t="s">
        <v>45</v>
      </c>
      <c r="AF90" s="53" t="s">
        <v>46</v>
      </c>
      <c r="AG90" s="60" t="s">
        <v>47</v>
      </c>
    </row>
    <row r="91" spans="24:34" ht="22.5" x14ac:dyDescent="0.25">
      <c r="X91" s="57"/>
      <c r="Y91" s="61" t="s">
        <v>55</v>
      </c>
      <c r="Z91" s="54" t="s">
        <v>55</v>
      </c>
      <c r="AA91" s="54" t="s">
        <v>55</v>
      </c>
      <c r="AB91" s="54" t="s">
        <v>55</v>
      </c>
      <c r="AC91" s="54" t="s">
        <v>55</v>
      </c>
      <c r="AD91" s="54" t="s">
        <v>55</v>
      </c>
      <c r="AE91" s="54" t="s">
        <v>55</v>
      </c>
      <c r="AF91" s="54" t="s">
        <v>55</v>
      </c>
      <c r="AG91" s="54" t="s">
        <v>55</v>
      </c>
    </row>
    <row r="92" spans="24:34" ht="56.25" x14ac:dyDescent="0.25">
      <c r="X92" s="62" t="s">
        <v>50</v>
      </c>
      <c r="Y92" s="55" t="e">
        <f>#REF!/#REF!</f>
        <v>#REF!</v>
      </c>
      <c r="Z92" s="55" t="e">
        <f>#REF!/#REF!</f>
        <v>#REF!</v>
      </c>
      <c r="AA92" s="55" t="e">
        <f>#REF!/#REF!</f>
        <v>#REF!</v>
      </c>
      <c r="AB92" s="55" t="e">
        <f>#REF!/#REF!</f>
        <v>#REF!</v>
      </c>
      <c r="AC92" s="55" t="e">
        <f>#REF!/#REF!</f>
        <v>#REF!</v>
      </c>
      <c r="AD92" s="55" t="e">
        <f>#REF!/#REF!</f>
        <v>#REF!</v>
      </c>
      <c r="AE92" s="55" t="e">
        <f>#REF!/#REF!</f>
        <v>#REF!</v>
      </c>
      <c r="AF92" s="55" t="e">
        <f>#REF!/#REF!</f>
        <v>#REF!</v>
      </c>
      <c r="AG92" s="55" t="e">
        <f>#REF!/#REF!</f>
        <v>#REF!</v>
      </c>
    </row>
    <row r="93" spans="24:34" ht="56.25" x14ac:dyDescent="0.25">
      <c r="X93" s="62" t="s">
        <v>51</v>
      </c>
      <c r="Y93" s="55" t="e">
        <f>#REF!/#REF!</f>
        <v>#REF!</v>
      </c>
      <c r="Z93" s="55" t="e">
        <f>#REF!/#REF!</f>
        <v>#REF!</v>
      </c>
      <c r="AA93" s="55" t="e">
        <f>#REF!/#REF!</f>
        <v>#REF!</v>
      </c>
      <c r="AB93" s="55" t="e">
        <f>#REF!/#REF!</f>
        <v>#REF!</v>
      </c>
      <c r="AC93" s="55" t="e">
        <f>#REF!/#REF!</f>
        <v>#REF!</v>
      </c>
      <c r="AD93" s="55" t="e">
        <f>#REF!/#REF!</f>
        <v>#REF!</v>
      </c>
      <c r="AE93" s="55" t="e">
        <f>#REF!/#REF!</f>
        <v>#REF!</v>
      </c>
      <c r="AF93" s="55" t="e">
        <f>#REF!/#REF!</f>
        <v>#REF!</v>
      </c>
      <c r="AG93" s="55" t="e">
        <f>#REF!/#REF!</f>
        <v>#REF!</v>
      </c>
    </row>
    <row r="94" spans="24:34" ht="33.75" x14ac:dyDescent="0.25">
      <c r="X94" s="63" t="s">
        <v>52</v>
      </c>
      <c r="Y94" s="55" t="e">
        <f>#REF!/#REF!</f>
        <v>#REF!</v>
      </c>
      <c r="Z94" s="55" t="e">
        <f>#REF!/#REF!</f>
        <v>#REF!</v>
      </c>
      <c r="AA94" s="55" t="e">
        <f>#REF!/#REF!</f>
        <v>#REF!</v>
      </c>
      <c r="AB94" s="55" t="e">
        <f>#REF!/#REF!</f>
        <v>#REF!</v>
      </c>
      <c r="AC94" s="55" t="e">
        <f>#REF!/#REF!</f>
        <v>#REF!</v>
      </c>
      <c r="AD94" s="55" t="e">
        <f>#REF!/#REF!</f>
        <v>#REF!</v>
      </c>
      <c r="AE94" s="55" t="e">
        <f>#REF!/#REF!</f>
        <v>#REF!</v>
      </c>
      <c r="AF94" s="55" t="e">
        <f>#REF!/#REF!</f>
        <v>#REF!</v>
      </c>
      <c r="AG94" s="55" t="e">
        <f>#REF!/#REF!</f>
        <v>#REF!</v>
      </c>
    </row>
    <row r="95" spans="24:34" ht="45" x14ac:dyDescent="0.25">
      <c r="X95" s="62" t="s">
        <v>53</v>
      </c>
      <c r="Y95" s="55" t="e">
        <f>#REF!/#REF!</f>
        <v>#REF!</v>
      </c>
      <c r="Z95" s="55" t="e">
        <f>#REF!/#REF!</f>
        <v>#REF!</v>
      </c>
      <c r="AA95" s="55" t="e">
        <f>#REF!/#REF!</f>
        <v>#REF!</v>
      </c>
      <c r="AB95" s="55" t="e">
        <f>#REF!/#REF!</f>
        <v>#REF!</v>
      </c>
      <c r="AC95" s="55" t="e">
        <f>#REF!/#REF!</f>
        <v>#REF!</v>
      </c>
      <c r="AD95" s="55" t="e">
        <f>#REF!/#REF!</f>
        <v>#REF!</v>
      </c>
      <c r="AE95" s="55" t="e">
        <f>#REF!/#REF!</f>
        <v>#REF!</v>
      </c>
      <c r="AF95" s="55" t="e">
        <f>#REF!/#REF!</f>
        <v>#REF!</v>
      </c>
      <c r="AG95" s="55" t="e">
        <f>#REF!/#REF!</f>
        <v>#REF!</v>
      </c>
    </row>
    <row r="96" spans="24:34" ht="45" x14ac:dyDescent="0.25">
      <c r="X96" s="62" t="s">
        <v>54</v>
      </c>
      <c r="Y96" s="55" t="e">
        <f>#REF!/#REF!</f>
        <v>#REF!</v>
      </c>
      <c r="Z96" s="55" t="e">
        <f>#REF!/#REF!</f>
        <v>#REF!</v>
      </c>
      <c r="AA96" s="55" t="e">
        <f>#REF!/#REF!</f>
        <v>#REF!</v>
      </c>
      <c r="AB96" s="55" t="e">
        <f>#REF!/#REF!</f>
        <v>#REF!</v>
      </c>
      <c r="AC96" s="55" t="e">
        <f>#REF!/#REF!</f>
        <v>#REF!</v>
      </c>
      <c r="AD96" s="55" t="e">
        <f>#REF!/#REF!</f>
        <v>#REF!</v>
      </c>
      <c r="AE96" s="55" t="e">
        <f>#REF!/#REF!</f>
        <v>#REF!</v>
      </c>
      <c r="AF96" s="55" t="e">
        <f>#REF!/#REF!</f>
        <v>#REF!</v>
      </c>
      <c r="AG96" s="55" t="e">
        <f>#REF!/#REF!</f>
        <v>#REF!</v>
      </c>
    </row>
    <row r="97" spans="24:33" ht="15.75" thickBot="1" x14ac:dyDescent="0.3">
      <c r="X97" s="64" t="s">
        <v>29</v>
      </c>
      <c r="Y97" s="65" t="e">
        <f>#REF!/#REF!</f>
        <v>#REF!</v>
      </c>
      <c r="Z97" s="55" t="e">
        <f>#REF!/#REF!</f>
        <v>#REF!</v>
      </c>
      <c r="AA97" s="65" t="e">
        <f>#REF!/#REF!</f>
        <v>#REF!</v>
      </c>
      <c r="AB97" s="65" t="e">
        <f>#REF!/#REF!</f>
        <v>#REF!</v>
      </c>
      <c r="AC97" s="65" t="e">
        <f>#REF!/#REF!</f>
        <v>#REF!</v>
      </c>
      <c r="AD97" s="65" t="e">
        <f>#REF!/#REF!</f>
        <v>#REF!</v>
      </c>
      <c r="AE97" s="65" t="e">
        <f>#REF!/#REF!</f>
        <v>#REF!</v>
      </c>
      <c r="AF97" s="65" t="e">
        <f>#REF!/#REF!</f>
        <v>#REF!</v>
      </c>
      <c r="AG97" s="65" t="e">
        <f>#REF!/#REF!</f>
        <v>#REF!</v>
      </c>
    </row>
    <row r="99" spans="24:33" x14ac:dyDescent="0.25">
      <c r="Y99" s="56" t="e">
        <f>Y88+Z88</f>
        <v>#REF!</v>
      </c>
    </row>
    <row r="100" spans="24:33" x14ac:dyDescent="0.25">
      <c r="Y100" s="56" t="e">
        <f>Y97+Z97</f>
        <v>#REF!</v>
      </c>
    </row>
  </sheetData>
  <mergeCells count="1">
    <mergeCell ref="B31:D3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D9C21-920F-4642-A9D2-A99E85F88A0D}">
  <sheetPr codeName="Hoja11">
    <tabColor theme="4" tint="0.39997558519241921"/>
    <pageSetUpPr fitToPage="1"/>
  </sheetPr>
  <dimension ref="A5:U978"/>
  <sheetViews>
    <sheetView showGridLines="0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6.85546875" customWidth="1"/>
    <col min="7" max="13" width="9.5703125" customWidth="1"/>
    <col min="14" max="16" width="7.42578125" customWidth="1"/>
    <col min="17" max="17" width="12.5703125" customWidth="1"/>
    <col min="18" max="34" width="7.42578125" customWidth="1"/>
    <col min="35" max="43" width="8.5703125" customWidth="1"/>
  </cols>
  <sheetData>
    <row r="5" spans="1:21" x14ac:dyDescent="0.2">
      <c r="B5" s="276" t="s">
        <v>175</v>
      </c>
    </row>
    <row r="6" spans="1:21" ht="10.5" customHeight="1" x14ac:dyDescent="0.2">
      <c r="A6" s="3"/>
      <c r="B6" s="4"/>
      <c r="C6" s="4"/>
      <c r="D6" s="4"/>
      <c r="E6" s="4"/>
      <c r="F6" s="4"/>
      <c r="O6" s="12"/>
      <c r="P6" s="12"/>
      <c r="Q6" s="12"/>
      <c r="R6" s="12"/>
      <c r="S6" s="12"/>
      <c r="T6" s="12"/>
      <c r="U6" s="12"/>
    </row>
    <row r="7" spans="1:21" ht="15" customHeight="1" x14ac:dyDescent="0.2">
      <c r="A7" s="79"/>
    </row>
    <row r="8" spans="1:21" ht="15" customHeight="1" x14ac:dyDescent="0.2">
      <c r="A8" s="79"/>
    </row>
    <row r="9" spans="1:21" ht="15" customHeight="1" x14ac:dyDescent="0.2"/>
    <row r="10" spans="1:21" ht="15" customHeight="1" x14ac:dyDescent="0.2"/>
    <row r="11" spans="1:21" ht="15" customHeight="1" x14ac:dyDescent="0.2">
      <c r="A11" s="12"/>
    </row>
    <row r="12" spans="1:21" ht="15" customHeight="1" x14ac:dyDescent="0.2">
      <c r="A12" s="12"/>
    </row>
    <row r="13" spans="1:21" ht="15" customHeight="1" x14ac:dyDescent="0.2">
      <c r="A13" s="12"/>
    </row>
    <row r="14" spans="1:21" ht="15" customHeight="1" x14ac:dyDescent="0.2">
      <c r="A14" s="12"/>
      <c r="K14" s="202">
        <v>0.51569608735213834</v>
      </c>
      <c r="L14" s="189" t="s">
        <v>66</v>
      </c>
      <c r="M14" s="189"/>
      <c r="N14" s="189"/>
      <c r="O14" s="189"/>
    </row>
    <row r="15" spans="1:21" ht="15" customHeight="1" x14ac:dyDescent="0.2">
      <c r="A15" s="12"/>
      <c r="K15" s="202">
        <v>0.48430391264786166</v>
      </c>
      <c r="L15" s="189" t="s">
        <v>67</v>
      </c>
      <c r="M15" s="189"/>
      <c r="N15" s="189"/>
      <c r="O15" s="189"/>
    </row>
    <row r="16" spans="1:21" ht="15" customHeight="1" x14ac:dyDescent="0.2"/>
    <row r="17" ht="15" customHeight="1" x14ac:dyDescent="0.2"/>
    <row r="18" ht="10.5" customHeight="1" x14ac:dyDescent="0.2"/>
    <row r="19" ht="10.5" customHeight="1" x14ac:dyDescent="0.2"/>
    <row r="20" ht="10.5" customHeight="1" x14ac:dyDescent="0.2"/>
    <row r="21" ht="10.5" customHeight="1" x14ac:dyDescent="0.2"/>
    <row r="22" ht="10.5" customHeight="1" x14ac:dyDescent="0.2"/>
    <row r="23" ht="10.5" customHeight="1" x14ac:dyDescent="0.2"/>
    <row r="24" ht="10.5" customHeight="1" x14ac:dyDescent="0.2"/>
    <row r="25" ht="10.5" customHeight="1" x14ac:dyDescent="0.2"/>
    <row r="26" ht="10.5" customHeight="1" x14ac:dyDescent="0.2"/>
    <row r="27" ht="10.5" customHeight="1" x14ac:dyDescent="0.2"/>
    <row r="28" ht="10.5" customHeight="1" x14ac:dyDescent="0.2"/>
    <row r="29" ht="10.5" customHeight="1" x14ac:dyDescent="0.2"/>
    <row r="30" ht="10.5" customHeight="1" x14ac:dyDescent="0.2"/>
    <row r="31" ht="10.5" customHeight="1" x14ac:dyDescent="0.2"/>
    <row r="32" ht="10.5" customHeight="1" x14ac:dyDescent="0.2"/>
    <row r="33" spans="1:1" ht="10.5" customHeight="1" x14ac:dyDescent="0.2"/>
    <row r="34" spans="1:1" ht="10.5" customHeight="1" x14ac:dyDescent="0.2"/>
    <row r="35" spans="1:1" ht="10.5" customHeight="1" x14ac:dyDescent="0.2"/>
    <row r="36" spans="1:1" ht="10.5" customHeight="1" x14ac:dyDescent="0.2"/>
    <row r="37" spans="1:1" ht="10.5" customHeight="1" x14ac:dyDescent="0.2"/>
    <row r="38" spans="1:1" ht="10.5" customHeight="1" x14ac:dyDescent="0.2"/>
    <row r="39" spans="1:1" ht="10.5" customHeight="1" x14ac:dyDescent="0.2"/>
    <row r="40" spans="1:1" ht="10.5" customHeight="1" x14ac:dyDescent="0.2"/>
    <row r="41" spans="1:1" ht="10.5" customHeight="1" x14ac:dyDescent="0.2"/>
    <row r="42" spans="1:1" ht="15" customHeight="1" x14ac:dyDescent="0.2"/>
    <row r="43" spans="1:1" ht="15" customHeight="1" x14ac:dyDescent="0.2">
      <c r="A43" s="79"/>
    </row>
    <row r="44" spans="1:1" ht="15" customHeight="1" x14ac:dyDescent="0.2">
      <c r="A44" s="79"/>
    </row>
    <row r="45" spans="1:1" ht="28.5" customHeight="1" x14ac:dyDescent="0.2"/>
    <row r="46" spans="1:1" ht="14.45" customHeight="1" x14ac:dyDescent="0.2"/>
    <row r="47" spans="1:1" ht="15" customHeight="1" x14ac:dyDescent="0.2">
      <c r="A47" s="12"/>
    </row>
    <row r="48" spans="1:1" ht="15" customHeight="1" x14ac:dyDescent="0.2">
      <c r="A48" s="12"/>
    </row>
    <row r="49" spans="1:3" ht="15" customHeight="1" x14ac:dyDescent="0.2">
      <c r="A49" s="12"/>
    </row>
    <row r="50" spans="1:3" ht="15" customHeight="1" x14ac:dyDescent="0.2">
      <c r="A50" s="12"/>
    </row>
    <row r="51" spans="1:3" ht="15" customHeight="1" x14ac:dyDescent="0.2">
      <c r="A51" s="12"/>
    </row>
    <row r="52" spans="1:3" ht="15" customHeight="1" x14ac:dyDescent="0.2"/>
    <row r="53" spans="1:3" ht="15" customHeight="1" x14ac:dyDescent="0.2">
      <c r="C53" s="36"/>
    </row>
    <row r="54" spans="1:3" ht="10.5" customHeight="1" x14ac:dyDescent="0.2"/>
    <row r="55" spans="1:3" ht="15" customHeight="1" x14ac:dyDescent="0.2">
      <c r="A55" s="79"/>
    </row>
    <row r="56" spans="1:3" ht="15" customHeight="1" x14ac:dyDescent="0.2">
      <c r="A56" s="79"/>
    </row>
    <row r="57" spans="1:3" ht="15" customHeight="1" x14ac:dyDescent="0.2"/>
    <row r="58" spans="1:3" ht="15" customHeight="1" x14ac:dyDescent="0.2"/>
    <row r="59" spans="1:3" ht="15" customHeight="1" x14ac:dyDescent="0.2">
      <c r="A59" s="12"/>
      <c r="B59" s="98"/>
    </row>
    <row r="60" spans="1:3" ht="15" customHeight="1" x14ac:dyDescent="0.2">
      <c r="A60" s="12"/>
    </row>
    <row r="61" spans="1:3" ht="15" customHeight="1" x14ac:dyDescent="0.2">
      <c r="A61" s="12"/>
    </row>
    <row r="62" spans="1:3" ht="15" customHeight="1" x14ac:dyDescent="0.2">
      <c r="A62" s="12"/>
      <c r="B62" s="99"/>
    </row>
    <row r="63" spans="1:3" ht="15" customHeight="1" x14ac:dyDescent="0.2">
      <c r="A63" s="12"/>
    </row>
    <row r="64" spans="1:3" ht="15" customHeight="1" x14ac:dyDescent="0.2"/>
    <row r="65" spans="3:3" ht="15" customHeight="1" x14ac:dyDescent="0.2">
      <c r="C65" s="36"/>
    </row>
    <row r="66" spans="3:3" ht="10.5" customHeight="1" x14ac:dyDescent="0.2"/>
    <row r="67" spans="3:3" ht="10.5" customHeight="1" x14ac:dyDescent="0.2"/>
    <row r="68" spans="3:3" ht="10.5" customHeight="1" x14ac:dyDescent="0.2"/>
    <row r="69" spans="3:3" ht="10.5" customHeight="1" x14ac:dyDescent="0.2"/>
    <row r="70" spans="3:3" ht="10.5" customHeight="1" x14ac:dyDescent="0.2"/>
    <row r="71" spans="3:3" ht="10.5" customHeight="1" x14ac:dyDescent="0.2"/>
    <row r="72" spans="3:3" ht="10.5" customHeight="1" x14ac:dyDescent="0.2"/>
    <row r="73" spans="3:3" ht="10.5" customHeight="1" x14ac:dyDescent="0.2"/>
    <row r="74" spans="3:3" ht="10.5" customHeight="1" x14ac:dyDescent="0.2"/>
    <row r="75" spans="3:3" ht="10.5" customHeight="1" x14ac:dyDescent="0.2"/>
    <row r="76" spans="3:3" ht="10.5" customHeight="1" x14ac:dyDescent="0.2"/>
    <row r="77" spans="3:3" ht="10.5" customHeight="1" x14ac:dyDescent="0.2"/>
    <row r="78" spans="3:3" ht="10.5" customHeight="1" x14ac:dyDescent="0.2"/>
    <row r="79" spans="3:3" ht="10.5" customHeight="1" x14ac:dyDescent="0.2"/>
    <row r="80" spans="3:3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  <row r="978" ht="10.5" customHeight="1" x14ac:dyDescent="0.2"/>
  </sheetData>
  <pageMargins left="0.7" right="0.7" top="0.75" bottom="0.75" header="0.3" footer="0.3"/>
  <pageSetup paperSize="9" scale="63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ignoredErrors>
    <ignoredError sqref="B16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48D3-22EC-43A2-9F63-D3D3462B26DF}">
  <sheetPr codeName="Hoja12">
    <tabColor theme="4" tint="0.39997558519241921"/>
    <pageSetUpPr fitToPage="1"/>
  </sheetPr>
  <dimension ref="A5:N742"/>
  <sheetViews>
    <sheetView showGridLines="0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6.85546875" customWidth="1"/>
    <col min="7" max="13" width="9.5703125" customWidth="1"/>
    <col min="14" max="26" width="7.42578125" customWidth="1"/>
    <col min="27" max="35" width="8.5703125" customWidth="1"/>
  </cols>
  <sheetData>
    <row r="5" spans="1:14" ht="33" customHeight="1" x14ac:dyDescent="0.2">
      <c r="A5" s="3"/>
      <c r="B5" s="377" t="s">
        <v>174</v>
      </c>
      <c r="C5" s="377"/>
      <c r="D5" s="377"/>
      <c r="E5" s="377"/>
      <c r="F5" s="377"/>
      <c r="G5" s="377"/>
      <c r="H5" s="377"/>
      <c r="I5" s="377"/>
      <c r="J5" s="377"/>
      <c r="K5" s="377"/>
      <c r="L5" s="377"/>
      <c r="N5" s="12"/>
    </row>
    <row r="6" spans="1:14" ht="10.5" customHeight="1" x14ac:dyDescent="0.2">
      <c r="A6" s="3"/>
      <c r="B6" s="4"/>
      <c r="C6" s="4"/>
      <c r="D6" s="4"/>
      <c r="E6" s="4"/>
      <c r="F6" s="4"/>
      <c r="N6" s="12"/>
    </row>
    <row r="7" spans="1:14" ht="10.5" customHeight="1" x14ac:dyDescent="0.2">
      <c r="A7" s="3"/>
      <c r="B7" s="4"/>
      <c r="C7" s="4"/>
      <c r="D7" s="4"/>
      <c r="E7" s="4"/>
      <c r="F7" s="4"/>
    </row>
    <row r="8" spans="1:14" ht="15" customHeight="1" x14ac:dyDescent="0.2">
      <c r="A8" s="79"/>
    </row>
    <row r="9" spans="1:14" ht="15" customHeight="1" x14ac:dyDescent="0.2">
      <c r="A9" s="79"/>
    </row>
    <row r="10" spans="1:14" ht="15" customHeight="1" x14ac:dyDescent="0.2"/>
    <row r="11" spans="1:14" ht="15" customHeight="1" x14ac:dyDescent="0.2"/>
    <row r="12" spans="1:14" ht="15" customHeight="1" x14ac:dyDescent="0.2">
      <c r="A12" s="12"/>
    </row>
    <row r="13" spans="1:14" ht="15" customHeight="1" x14ac:dyDescent="0.2">
      <c r="A13" s="12"/>
    </row>
    <row r="14" spans="1:14" ht="15" customHeight="1" x14ac:dyDescent="0.2">
      <c r="A14" s="12"/>
    </row>
    <row r="15" spans="1:14" ht="15" customHeight="1" x14ac:dyDescent="0.2">
      <c r="A15" s="12"/>
    </row>
    <row r="16" spans="1:14" ht="15" customHeight="1" x14ac:dyDescent="0.2">
      <c r="A16" s="12"/>
    </row>
    <row r="17" ht="15" customHeight="1" x14ac:dyDescent="0.2"/>
    <row r="18" ht="15" customHeight="1" x14ac:dyDescent="0.2"/>
    <row r="19" ht="10.5" customHeight="1" x14ac:dyDescent="0.2"/>
    <row r="20" ht="10.5" customHeight="1" x14ac:dyDescent="0.2"/>
    <row r="21" ht="10.5" customHeight="1" x14ac:dyDescent="0.2"/>
    <row r="22" ht="10.5" customHeight="1" x14ac:dyDescent="0.2"/>
    <row r="23" ht="10.5" customHeight="1" x14ac:dyDescent="0.2"/>
    <row r="24" ht="10.5" customHeight="1" x14ac:dyDescent="0.2"/>
    <row r="25" ht="10.5" customHeight="1" x14ac:dyDescent="0.2"/>
    <row r="26" ht="10.5" customHeight="1" x14ac:dyDescent="0.2"/>
    <row r="27" ht="10.5" customHeight="1" x14ac:dyDescent="0.2"/>
    <row r="28" ht="10.5" customHeight="1" x14ac:dyDescent="0.2"/>
    <row r="29" ht="10.5" customHeight="1" x14ac:dyDescent="0.2"/>
    <row r="30" ht="10.5" customHeight="1" x14ac:dyDescent="0.2"/>
    <row r="31" ht="10.5" customHeight="1" x14ac:dyDescent="0.2"/>
    <row r="32" ht="10.5" customHeight="1" x14ac:dyDescent="0.2"/>
    <row r="33" ht="10.5" customHeight="1" x14ac:dyDescent="0.2"/>
    <row r="34" ht="10.5" customHeight="1" x14ac:dyDescent="0.2"/>
    <row r="35" ht="10.5" customHeight="1" x14ac:dyDescent="0.2"/>
    <row r="36" ht="10.5" customHeight="1" x14ac:dyDescent="0.2"/>
    <row r="37" ht="10.5" customHeight="1" x14ac:dyDescent="0.2"/>
    <row r="38" ht="10.5" customHeight="1" x14ac:dyDescent="0.2"/>
    <row r="39" ht="10.5" customHeight="1" x14ac:dyDescent="0.2"/>
    <row r="40" ht="10.5" customHeight="1" x14ac:dyDescent="0.2"/>
    <row r="41" ht="10.5" customHeight="1" x14ac:dyDescent="0.2"/>
    <row r="42" ht="10.5" customHeight="1" x14ac:dyDescent="0.2"/>
    <row r="43" ht="10.5" customHeight="1" x14ac:dyDescent="0.2"/>
    <row r="44" ht="10.5" customHeight="1" x14ac:dyDescent="0.2"/>
    <row r="45" ht="10.5" customHeight="1" x14ac:dyDescent="0.2"/>
    <row r="46" ht="10.5" customHeight="1" x14ac:dyDescent="0.2"/>
    <row r="47" ht="10.5" customHeight="1" x14ac:dyDescent="0.2"/>
    <row r="48" ht="10.5" customHeight="1" x14ac:dyDescent="0.2"/>
    <row r="49" spans="1:12" ht="10.5" customHeight="1" x14ac:dyDescent="0.2"/>
    <row r="50" spans="1:12" ht="10.5" customHeight="1" x14ac:dyDescent="0.2"/>
    <row r="51" spans="1:12" ht="10.5" customHeight="1" x14ac:dyDescent="0.2"/>
    <row r="52" spans="1:12" ht="10.5" customHeight="1" x14ac:dyDescent="0.2"/>
    <row r="53" spans="1:12" s="189" customFormat="1" ht="10.5" customHeight="1" x14ac:dyDescent="0.2">
      <c r="A53" s="373" t="s">
        <v>4</v>
      </c>
      <c r="B53" s="373"/>
      <c r="C53" s="373"/>
      <c r="D53" s="373"/>
      <c r="E53" s="373"/>
      <c r="F53" s="373"/>
      <c r="G53" s="373"/>
      <c r="H53" s="373"/>
      <c r="I53" s="373"/>
      <c r="J53" s="373"/>
      <c r="K53" s="373"/>
      <c r="L53" s="373"/>
    </row>
    <row r="54" spans="1:12" s="189" customFormat="1" ht="10.5" customHeight="1" x14ac:dyDescent="0.2">
      <c r="A54" s="373" t="s">
        <v>48</v>
      </c>
      <c r="B54" s="373"/>
      <c r="C54" s="373"/>
      <c r="D54" s="373"/>
      <c r="E54" s="373"/>
      <c r="F54" s="372" t="s">
        <v>125</v>
      </c>
      <c r="G54" s="372"/>
      <c r="H54" s="372"/>
      <c r="I54" s="372"/>
      <c r="J54" s="372" t="s">
        <v>30</v>
      </c>
      <c r="K54" s="372"/>
      <c r="L54" s="372"/>
    </row>
    <row r="55" spans="1:12" s="189" customFormat="1" ht="10.5" customHeight="1" x14ac:dyDescent="0.2">
      <c r="A55" s="373"/>
      <c r="B55" s="373"/>
      <c r="C55" s="373"/>
      <c r="D55" s="373"/>
      <c r="E55" s="373"/>
      <c r="F55" s="372" t="s">
        <v>126</v>
      </c>
      <c r="G55" s="372"/>
      <c r="H55" s="372" t="s">
        <v>127</v>
      </c>
      <c r="I55" s="372"/>
      <c r="J55" s="372" t="s">
        <v>65</v>
      </c>
      <c r="K55" s="372"/>
      <c r="L55" s="210" t="s">
        <v>7</v>
      </c>
    </row>
    <row r="56" spans="1:12" s="189" customFormat="1" ht="10.5" customHeight="1" x14ac:dyDescent="0.2">
      <c r="A56" s="373"/>
      <c r="B56" s="373"/>
      <c r="C56" s="373"/>
      <c r="D56" s="373"/>
      <c r="E56" s="373"/>
      <c r="F56" s="210" t="s">
        <v>8</v>
      </c>
      <c r="G56" s="210" t="s">
        <v>77</v>
      </c>
      <c r="H56" s="210" t="s">
        <v>8</v>
      </c>
      <c r="I56" s="210" t="s">
        <v>77</v>
      </c>
      <c r="J56" s="210" t="s">
        <v>8</v>
      </c>
      <c r="K56" s="210" t="s">
        <v>77</v>
      </c>
      <c r="L56" s="210" t="s">
        <v>8</v>
      </c>
    </row>
    <row r="57" spans="1:12" s="189" customFormat="1" ht="10.5" customHeight="1" x14ac:dyDescent="0.2">
      <c r="A57" s="378" t="s">
        <v>50</v>
      </c>
      <c r="B57" s="378"/>
      <c r="C57" s="378"/>
      <c r="D57" s="378"/>
      <c r="E57" s="378"/>
      <c r="F57" s="211">
        <v>216</v>
      </c>
      <c r="G57" s="212">
        <v>0.55958549222797926</v>
      </c>
      <c r="H57" s="211">
        <v>117</v>
      </c>
      <c r="I57" s="212">
        <v>0.30310880829015546</v>
      </c>
      <c r="J57" s="211">
        <v>263</v>
      </c>
      <c r="K57" s="212">
        <v>0.68134715025906734</v>
      </c>
      <c r="L57" s="213">
        <v>386</v>
      </c>
    </row>
    <row r="58" spans="1:12" s="189" customFormat="1" ht="10.5" customHeight="1" x14ac:dyDescent="0.2">
      <c r="A58" s="378" t="s">
        <v>51</v>
      </c>
      <c r="B58" s="378"/>
      <c r="C58" s="378"/>
      <c r="D58" s="378"/>
      <c r="E58" s="378"/>
      <c r="F58" s="214">
        <v>89</v>
      </c>
      <c r="G58" s="212">
        <v>0.61805555555555558</v>
      </c>
      <c r="H58" s="214">
        <v>50</v>
      </c>
      <c r="I58" s="212">
        <v>0.34722222222222221</v>
      </c>
      <c r="J58" s="214">
        <v>102</v>
      </c>
      <c r="K58" s="212">
        <v>0.70833333333333337</v>
      </c>
      <c r="L58" s="213">
        <v>144</v>
      </c>
    </row>
    <row r="59" spans="1:12" s="189" customFormat="1" ht="10.5" customHeight="1" x14ac:dyDescent="0.2">
      <c r="A59" s="378" t="s">
        <v>52</v>
      </c>
      <c r="B59" s="378"/>
      <c r="C59" s="378"/>
      <c r="D59" s="378"/>
      <c r="E59" s="378"/>
      <c r="F59" s="214">
        <v>288</v>
      </c>
      <c r="G59" s="212">
        <v>0.4622792937399679</v>
      </c>
      <c r="H59" s="214">
        <v>215</v>
      </c>
      <c r="I59" s="212">
        <v>0.3451043338683788</v>
      </c>
      <c r="J59" s="214">
        <v>379</v>
      </c>
      <c r="K59" s="212">
        <v>0.608346709470305</v>
      </c>
      <c r="L59" s="213">
        <v>623</v>
      </c>
    </row>
    <row r="60" spans="1:12" s="189" customFormat="1" ht="10.5" customHeight="1" x14ac:dyDescent="0.2">
      <c r="A60" s="378" t="s">
        <v>53</v>
      </c>
      <c r="B60" s="378"/>
      <c r="C60" s="378"/>
      <c r="D60" s="378"/>
      <c r="E60" s="378"/>
      <c r="F60" s="214">
        <v>802</v>
      </c>
      <c r="G60" s="212">
        <v>0.37582005623242737</v>
      </c>
      <c r="H60" s="214">
        <v>480</v>
      </c>
      <c r="I60" s="212">
        <v>0.22492970946579194</v>
      </c>
      <c r="J60" s="214">
        <v>1051</v>
      </c>
      <c r="K60" s="212">
        <v>0.49250234301780693</v>
      </c>
      <c r="L60" s="213">
        <v>2134</v>
      </c>
    </row>
    <row r="61" spans="1:12" s="189" customFormat="1" ht="10.5" customHeight="1" x14ac:dyDescent="0.2">
      <c r="A61" s="378" t="s">
        <v>54</v>
      </c>
      <c r="B61" s="378"/>
      <c r="C61" s="378"/>
      <c r="D61" s="378"/>
      <c r="E61" s="378"/>
      <c r="F61" s="214">
        <v>327</v>
      </c>
      <c r="G61" s="212">
        <v>0.29486023444544635</v>
      </c>
      <c r="H61" s="214">
        <v>254</v>
      </c>
      <c r="I61" s="212">
        <v>0.22903516681695221</v>
      </c>
      <c r="J61" s="214">
        <v>472</v>
      </c>
      <c r="K61" s="212">
        <v>0.42560865644724977</v>
      </c>
      <c r="L61" s="213">
        <v>1109</v>
      </c>
    </row>
    <row r="62" spans="1:12" s="189" customFormat="1" ht="10.5" customHeight="1" x14ac:dyDescent="0.2">
      <c r="A62" s="375" t="s">
        <v>29</v>
      </c>
      <c r="B62" s="375"/>
      <c r="C62" s="375"/>
      <c r="D62" s="375"/>
      <c r="E62" s="375"/>
      <c r="F62" s="216">
        <v>1722</v>
      </c>
      <c r="G62" s="217">
        <v>0.39171974522292996</v>
      </c>
      <c r="H62" s="216">
        <v>1116</v>
      </c>
      <c r="I62" s="217">
        <v>0.25386715195632392</v>
      </c>
      <c r="J62" s="216">
        <v>2267</v>
      </c>
      <c r="K62" s="217">
        <v>0.51569608735213834</v>
      </c>
      <c r="L62" s="216">
        <v>4396</v>
      </c>
    </row>
    <row r="63" spans="1:12" s="189" customFormat="1" ht="10.5" customHeight="1" x14ac:dyDescent="0.2">
      <c r="A63" s="218" t="s">
        <v>181</v>
      </c>
    </row>
    <row r="64" spans="1:12" s="189" customFormat="1" ht="10.5" customHeight="1" x14ac:dyDescent="0.2"/>
    <row r="65" s="189" customFormat="1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</sheetData>
  <mergeCells count="14">
    <mergeCell ref="A62:E62"/>
    <mergeCell ref="B5:L5"/>
    <mergeCell ref="A57:E57"/>
    <mergeCell ref="A58:E58"/>
    <mergeCell ref="A59:E59"/>
    <mergeCell ref="A60:E60"/>
    <mergeCell ref="A61:E61"/>
    <mergeCell ref="A53:L53"/>
    <mergeCell ref="A54:E56"/>
    <mergeCell ref="F54:I54"/>
    <mergeCell ref="J54:L54"/>
    <mergeCell ref="F55:G55"/>
    <mergeCell ref="H55:I55"/>
    <mergeCell ref="J55:K55"/>
  </mergeCells>
  <conditionalFormatting sqref="G57:G61">
    <cfRule type="colorScale" priority="6">
      <colorScale>
        <cfvo type="min"/>
        <cfvo type="max"/>
        <color rgb="FFFCFCFF"/>
        <color rgb="FF63BE7B"/>
      </colorScale>
    </cfRule>
  </conditionalFormatting>
  <conditionalFormatting sqref="I57:I61">
    <cfRule type="colorScale" priority="5">
      <colorScale>
        <cfvo type="min"/>
        <cfvo type="max"/>
        <color rgb="FFFCFCFF"/>
        <color rgb="FF63BE7B"/>
      </colorScale>
    </cfRule>
  </conditionalFormatting>
  <conditionalFormatting sqref="K57:K61"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scale="93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CC67-20AB-4212-B65F-279C5E9DA924}">
  <sheetPr codeName="Hoja13">
    <tabColor theme="4" tint="0.39997558519241921"/>
    <pageSetUpPr fitToPage="1"/>
  </sheetPr>
  <dimension ref="A5:U973"/>
  <sheetViews>
    <sheetView showGridLines="0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0.140625" customWidth="1"/>
    <col min="7" max="13" width="9.28515625" customWidth="1"/>
    <col min="14" max="33" width="7.42578125" customWidth="1"/>
    <col min="34" max="42" width="8.5703125" customWidth="1"/>
  </cols>
  <sheetData>
    <row r="5" spans="1:21" ht="10.5" customHeight="1" x14ac:dyDescent="0.2">
      <c r="B5" s="276" t="s">
        <v>142</v>
      </c>
    </row>
    <row r="6" spans="1:21" ht="10.5" customHeight="1" x14ac:dyDescent="0.2">
      <c r="B6" s="1"/>
      <c r="C6" s="1"/>
      <c r="D6" s="1"/>
      <c r="E6" s="1"/>
      <c r="F6" s="1"/>
    </row>
    <row r="7" spans="1:21" ht="10.5" customHeight="1" x14ac:dyDescent="0.2">
      <c r="A7" s="3"/>
      <c r="B7" s="4"/>
      <c r="O7" s="12"/>
      <c r="P7" s="12"/>
      <c r="Q7" s="12"/>
      <c r="R7" s="12"/>
      <c r="S7" s="12"/>
      <c r="T7" s="12"/>
      <c r="U7" s="12"/>
    </row>
    <row r="8" spans="1:21" ht="10.5" customHeight="1" x14ac:dyDescent="0.2">
      <c r="A8" s="3"/>
      <c r="B8" s="4"/>
      <c r="C8" s="4"/>
      <c r="D8" s="4"/>
      <c r="E8" s="4"/>
      <c r="F8" s="4"/>
      <c r="G8" s="6"/>
      <c r="N8" s="12"/>
      <c r="O8" s="12"/>
      <c r="P8" s="12"/>
      <c r="Q8" s="12"/>
      <c r="R8" s="12"/>
      <c r="S8" s="12"/>
      <c r="T8" s="12"/>
      <c r="U8" s="12"/>
    </row>
    <row r="9" spans="1:21" ht="10.5" customHeight="1" x14ac:dyDescent="0.2">
      <c r="A9" s="3"/>
      <c r="B9" s="4"/>
      <c r="C9" s="4"/>
      <c r="D9" s="4"/>
      <c r="E9" s="4"/>
      <c r="F9" s="4"/>
      <c r="G9" s="6"/>
      <c r="N9" s="12"/>
      <c r="O9" s="12"/>
      <c r="P9" s="12"/>
      <c r="Q9" s="12"/>
      <c r="R9" s="12"/>
      <c r="S9" s="12"/>
      <c r="T9" s="12"/>
      <c r="U9" s="12"/>
    </row>
    <row r="24" ht="10.5" customHeight="1" x14ac:dyDescent="0.2"/>
    <row r="25" ht="10.5" customHeight="1" x14ac:dyDescent="0.2"/>
    <row r="26" ht="10.5" customHeight="1" x14ac:dyDescent="0.2"/>
    <row r="27" ht="10.5" customHeight="1" x14ac:dyDescent="0.2"/>
    <row r="28" ht="10.5" customHeight="1" x14ac:dyDescent="0.2"/>
    <row r="29" ht="10.5" customHeight="1" x14ac:dyDescent="0.2"/>
    <row r="30" ht="10.5" customHeight="1" x14ac:dyDescent="0.2"/>
    <row r="31" ht="10.5" customHeight="1" x14ac:dyDescent="0.2"/>
    <row r="32" ht="10.5" customHeight="1" x14ac:dyDescent="0.2"/>
    <row r="33" ht="10.5" customHeight="1" x14ac:dyDescent="0.2"/>
    <row r="34" ht="10.5" customHeight="1" x14ac:dyDescent="0.2"/>
    <row r="35" ht="10.5" customHeight="1" x14ac:dyDescent="0.2"/>
    <row r="36" ht="10.5" customHeight="1" x14ac:dyDescent="0.2"/>
    <row r="37" ht="10.5" customHeight="1" x14ac:dyDescent="0.2"/>
    <row r="38" ht="10.5" customHeight="1" x14ac:dyDescent="0.2"/>
    <row r="39" ht="10.5" customHeight="1" x14ac:dyDescent="0.2"/>
    <row r="40" ht="10.5" customHeight="1" x14ac:dyDescent="0.2"/>
    <row r="41" ht="10.5" customHeight="1" x14ac:dyDescent="0.2"/>
    <row r="42" ht="10.5" customHeight="1" x14ac:dyDescent="0.2"/>
    <row r="43" ht="10.5" customHeight="1" x14ac:dyDescent="0.2"/>
    <row r="44" ht="10.5" customHeight="1" x14ac:dyDescent="0.2"/>
    <row r="45" ht="10.5" customHeight="1" x14ac:dyDescent="0.2"/>
    <row r="46" ht="10.5" customHeight="1" x14ac:dyDescent="0.2"/>
    <row r="47" ht="10.5" customHeight="1" x14ac:dyDescent="0.2"/>
    <row r="48" ht="10.5" customHeight="1" x14ac:dyDescent="0.2"/>
    <row r="49" spans="1:14" ht="10.5" customHeight="1" x14ac:dyDescent="0.2"/>
    <row r="50" spans="1:14" ht="10.5" customHeight="1" x14ac:dyDescent="0.2"/>
    <row r="51" spans="1:14" ht="10.5" customHeight="1" x14ac:dyDescent="0.2"/>
    <row r="52" spans="1:14" ht="21.75" customHeight="1" x14ac:dyDescent="0.2">
      <c r="A52" s="79"/>
      <c r="B52" s="373" t="s">
        <v>4</v>
      </c>
      <c r="C52" s="373"/>
      <c r="D52" s="373"/>
      <c r="E52" s="373"/>
      <c r="F52" s="373"/>
      <c r="G52" s="373"/>
      <c r="H52" s="373"/>
      <c r="I52" s="373"/>
      <c r="J52" s="373"/>
      <c r="K52" s="373"/>
      <c r="L52" s="373"/>
      <c r="M52" s="373"/>
    </row>
    <row r="53" spans="1:14" ht="15" customHeight="1" x14ac:dyDescent="0.2">
      <c r="B53" s="373" t="s">
        <v>48</v>
      </c>
      <c r="C53" s="373"/>
      <c r="D53" s="373"/>
      <c r="E53" s="373"/>
      <c r="F53" s="373"/>
      <c r="G53" s="372" t="s">
        <v>69</v>
      </c>
      <c r="H53" s="372"/>
      <c r="I53" s="372" t="s">
        <v>70</v>
      </c>
      <c r="J53" s="372"/>
      <c r="K53" s="372" t="s">
        <v>71</v>
      </c>
      <c r="L53" s="372"/>
      <c r="M53" s="372" t="s">
        <v>7</v>
      </c>
    </row>
    <row r="54" spans="1:14" ht="15" customHeight="1" x14ac:dyDescent="0.2">
      <c r="B54" s="373"/>
      <c r="C54" s="373"/>
      <c r="D54" s="373"/>
      <c r="E54" s="373"/>
      <c r="F54" s="373"/>
      <c r="G54" s="372"/>
      <c r="H54" s="372"/>
      <c r="I54" s="372"/>
      <c r="J54" s="372"/>
      <c r="K54" s="372"/>
      <c r="L54" s="372"/>
      <c r="M54" s="372"/>
    </row>
    <row r="55" spans="1:14" ht="15" customHeight="1" x14ac:dyDescent="0.2">
      <c r="B55" s="373"/>
      <c r="C55" s="373"/>
      <c r="D55" s="373"/>
      <c r="E55" s="373"/>
      <c r="F55" s="373"/>
      <c r="G55" s="372"/>
      <c r="H55" s="372"/>
      <c r="I55" s="372"/>
      <c r="J55" s="372"/>
      <c r="K55" s="372"/>
      <c r="L55" s="372"/>
      <c r="M55" s="372"/>
    </row>
    <row r="56" spans="1:14" ht="15" customHeight="1" x14ac:dyDescent="0.2">
      <c r="B56" s="373"/>
      <c r="C56" s="373"/>
      <c r="D56" s="373"/>
      <c r="E56" s="373"/>
      <c r="F56" s="373"/>
      <c r="G56" s="210" t="s">
        <v>8</v>
      </c>
      <c r="H56" s="210" t="s">
        <v>77</v>
      </c>
      <c r="I56" s="210" t="s">
        <v>8</v>
      </c>
      <c r="J56" s="210" t="s">
        <v>77</v>
      </c>
      <c r="K56" s="210" t="s">
        <v>8</v>
      </c>
      <c r="L56" s="210" t="s">
        <v>77</v>
      </c>
      <c r="M56" s="210" t="s">
        <v>8</v>
      </c>
    </row>
    <row r="57" spans="1:14" ht="15" customHeight="1" x14ac:dyDescent="0.2">
      <c r="A57" s="12"/>
      <c r="B57" s="378" t="s">
        <v>50</v>
      </c>
      <c r="C57" s="378"/>
      <c r="D57" s="378"/>
      <c r="E57" s="378"/>
      <c r="F57" s="378"/>
      <c r="G57" s="219">
        <v>6853</v>
      </c>
      <c r="H57" s="220">
        <f t="shared" ref="H57:H62" si="0">G57/$M57</f>
        <v>0.44178700361010831</v>
      </c>
      <c r="I57" s="219">
        <v>8555</v>
      </c>
      <c r="J57" s="220">
        <f t="shared" ref="J57:J62" si="1">I57/$M57</f>
        <v>0.5515085095410005</v>
      </c>
      <c r="K57" s="219">
        <v>104</v>
      </c>
      <c r="L57" s="220">
        <f t="shared" ref="L57:L62" si="2">K57/$M57</f>
        <v>6.7044868488911813E-3</v>
      </c>
      <c r="M57" s="221">
        <f>G57+I57+K57</f>
        <v>15512</v>
      </c>
      <c r="N57" s="70"/>
    </row>
    <row r="58" spans="1:14" ht="15" customHeight="1" x14ac:dyDescent="0.2">
      <c r="A58" s="12"/>
      <c r="B58" s="378" t="s">
        <v>51</v>
      </c>
      <c r="C58" s="378"/>
      <c r="D58" s="378"/>
      <c r="E58" s="378"/>
      <c r="F58" s="378"/>
      <c r="G58" s="222">
        <v>2539</v>
      </c>
      <c r="H58" s="220">
        <f t="shared" si="0"/>
        <v>0.47671798723244463</v>
      </c>
      <c r="I58" s="219">
        <v>2763</v>
      </c>
      <c r="J58" s="220">
        <f t="shared" si="1"/>
        <v>0.51877581674802853</v>
      </c>
      <c r="K58" s="222">
        <v>24</v>
      </c>
      <c r="L58" s="220">
        <f t="shared" si="2"/>
        <v>4.5061960195268494E-3</v>
      </c>
      <c r="M58" s="221">
        <f t="shared" ref="M58:M61" si="3">G58+I58+K58</f>
        <v>5326</v>
      </c>
    </row>
    <row r="59" spans="1:14" ht="15" customHeight="1" x14ac:dyDescent="0.2">
      <c r="A59" s="12"/>
      <c r="B59" s="378" t="s">
        <v>52</v>
      </c>
      <c r="C59" s="378"/>
      <c r="D59" s="378"/>
      <c r="E59" s="378"/>
      <c r="F59" s="378"/>
      <c r="G59" s="222">
        <v>14685</v>
      </c>
      <c r="H59" s="220">
        <f t="shared" si="0"/>
        <v>0.47605926021979444</v>
      </c>
      <c r="I59" s="219">
        <v>15792</v>
      </c>
      <c r="J59" s="220">
        <f t="shared" si="1"/>
        <v>0.51194605634259405</v>
      </c>
      <c r="K59" s="222">
        <v>370</v>
      </c>
      <c r="L59" s="220">
        <f t="shared" si="2"/>
        <v>1.1994683437611437E-2</v>
      </c>
      <c r="M59" s="221">
        <f t="shared" si="3"/>
        <v>30847</v>
      </c>
    </row>
    <row r="60" spans="1:14" ht="15" customHeight="1" x14ac:dyDescent="0.2">
      <c r="A60" s="12"/>
      <c r="B60" s="378" t="s">
        <v>53</v>
      </c>
      <c r="C60" s="378"/>
      <c r="D60" s="378"/>
      <c r="E60" s="378"/>
      <c r="F60" s="378"/>
      <c r="G60" s="222">
        <v>37650</v>
      </c>
      <c r="H60" s="220">
        <f t="shared" si="0"/>
        <v>0.38611424469285199</v>
      </c>
      <c r="I60" s="219">
        <v>58567</v>
      </c>
      <c r="J60" s="220">
        <f t="shared" si="1"/>
        <v>0.60062557686391138</v>
      </c>
      <c r="K60" s="222">
        <v>1293</v>
      </c>
      <c r="L60" s="220">
        <f t="shared" si="2"/>
        <v>1.3260178443236591E-2</v>
      </c>
      <c r="M60" s="221">
        <f t="shared" si="3"/>
        <v>97510</v>
      </c>
    </row>
    <row r="61" spans="1:14" ht="15" customHeight="1" x14ac:dyDescent="0.2">
      <c r="A61" s="12"/>
      <c r="B61" s="378" t="s">
        <v>54</v>
      </c>
      <c r="C61" s="378"/>
      <c r="D61" s="378"/>
      <c r="E61" s="378"/>
      <c r="F61" s="378"/>
      <c r="G61" s="222">
        <v>26560</v>
      </c>
      <c r="H61" s="220">
        <f t="shared" si="0"/>
        <v>0.48151706883736106</v>
      </c>
      <c r="I61" s="219">
        <v>27933</v>
      </c>
      <c r="J61" s="220">
        <f t="shared" si="1"/>
        <v>0.50640874562628035</v>
      </c>
      <c r="K61" s="222">
        <v>666</v>
      </c>
      <c r="L61" s="220">
        <f t="shared" si="2"/>
        <v>1.2074185536358526E-2</v>
      </c>
      <c r="M61" s="221">
        <f t="shared" si="3"/>
        <v>55159</v>
      </c>
    </row>
    <row r="62" spans="1:14" ht="15" customHeight="1" x14ac:dyDescent="0.2">
      <c r="B62" s="378" t="s">
        <v>29</v>
      </c>
      <c r="C62" s="378"/>
      <c r="D62" s="378"/>
      <c r="E62" s="378"/>
      <c r="F62" s="378"/>
      <c r="G62" s="223">
        <f>SUM(G57:G61)</f>
        <v>88287</v>
      </c>
      <c r="H62" s="224">
        <f t="shared" si="0"/>
        <v>0.4320297131448369</v>
      </c>
      <c r="I62" s="223">
        <f>SUM(I57:I61)</f>
        <v>113610</v>
      </c>
      <c r="J62" s="224">
        <f t="shared" si="1"/>
        <v>0.55594703308963855</v>
      </c>
      <c r="K62" s="223">
        <f>SUM(K57:K61)</f>
        <v>2457</v>
      </c>
      <c r="L62" s="224">
        <f t="shared" si="2"/>
        <v>1.202325376552453E-2</v>
      </c>
      <c r="M62" s="223">
        <f>SUM(M57:M61)</f>
        <v>204354</v>
      </c>
    </row>
    <row r="63" spans="1:14" ht="15" customHeight="1" x14ac:dyDescent="0.2">
      <c r="B63" s="189" t="s">
        <v>181</v>
      </c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</row>
    <row r="64" spans="1:14" ht="10.5" customHeight="1" x14ac:dyDescent="0.2">
      <c r="B64" s="4"/>
    </row>
    <row r="65" spans="2:11" ht="10.5" customHeight="1" x14ac:dyDescent="0.2"/>
    <row r="66" spans="2:11" ht="10.5" customHeight="1" x14ac:dyDescent="0.2"/>
    <row r="67" spans="2:11" ht="10.5" customHeight="1" x14ac:dyDescent="0.2"/>
    <row r="68" spans="2:11" ht="10.5" customHeight="1" x14ac:dyDescent="0.2"/>
    <row r="69" spans="2:11" ht="10.5" customHeight="1" x14ac:dyDescent="0.2"/>
    <row r="70" spans="2:11" ht="10.5" customHeight="1" x14ac:dyDescent="0.2"/>
    <row r="71" spans="2:11" ht="10.5" customHeight="1" x14ac:dyDescent="0.2"/>
    <row r="72" spans="2:11" ht="10.5" customHeight="1" x14ac:dyDescent="0.2"/>
    <row r="73" spans="2:11" ht="10.5" customHeight="1" x14ac:dyDescent="0.2">
      <c r="B73" s="12"/>
      <c r="G73" s="12"/>
      <c r="I73" s="12"/>
      <c r="K73" s="12"/>
    </row>
    <row r="74" spans="2:11" ht="10.5" customHeight="1" x14ac:dyDescent="0.2">
      <c r="B74" s="12"/>
      <c r="G74" s="93"/>
      <c r="I74" s="93"/>
      <c r="K74" s="93"/>
    </row>
    <row r="75" spans="2:11" ht="10.5" customHeight="1" x14ac:dyDescent="0.2">
      <c r="B75" s="12"/>
      <c r="G75" s="12"/>
      <c r="I75" s="12"/>
      <c r="K75" s="12"/>
    </row>
    <row r="76" spans="2:11" ht="10.5" customHeight="1" x14ac:dyDescent="0.2">
      <c r="B76" s="12"/>
      <c r="G76" s="12"/>
      <c r="I76" s="12"/>
      <c r="K76" s="12"/>
    </row>
    <row r="77" spans="2:11" ht="10.5" customHeight="1" x14ac:dyDescent="0.2">
      <c r="B77" s="12"/>
      <c r="G77" s="12"/>
      <c r="I77" s="12"/>
      <c r="K77" s="12"/>
    </row>
    <row r="78" spans="2:11" ht="10.5" customHeight="1" x14ac:dyDescent="0.2">
      <c r="B78" s="12"/>
    </row>
    <row r="79" spans="2:11" ht="10.5" customHeight="1" x14ac:dyDescent="0.2">
      <c r="B79" s="12"/>
      <c r="G79" s="12"/>
      <c r="I79" s="12"/>
      <c r="K79" s="12"/>
    </row>
    <row r="80" spans="2:11" ht="10.5" customHeight="1" x14ac:dyDescent="0.2"/>
    <row r="81" spans="2:11" ht="10.5" customHeight="1" x14ac:dyDescent="0.2">
      <c r="B81" s="12"/>
      <c r="G81" s="12"/>
      <c r="I81" s="12"/>
      <c r="K81" s="12"/>
    </row>
    <row r="82" spans="2:11" ht="10.5" customHeight="1" x14ac:dyDescent="0.2">
      <c r="B82" s="12"/>
      <c r="G82" s="93"/>
      <c r="I82" s="93"/>
      <c r="K82" s="93"/>
    </row>
    <row r="83" spans="2:11" ht="10.5" customHeight="1" x14ac:dyDescent="0.2">
      <c r="B83" s="12"/>
      <c r="G83" s="12"/>
      <c r="I83" s="12"/>
      <c r="K83" s="12"/>
    </row>
    <row r="84" spans="2:11" ht="10.5" customHeight="1" x14ac:dyDescent="0.2">
      <c r="B84" s="12"/>
      <c r="G84" s="12"/>
      <c r="I84" s="12"/>
      <c r="K84" s="12"/>
    </row>
    <row r="85" spans="2:11" ht="10.5" customHeight="1" x14ac:dyDescent="0.2">
      <c r="B85" s="12"/>
      <c r="G85" s="12"/>
      <c r="I85" s="12"/>
      <c r="K85" s="12"/>
    </row>
    <row r="86" spans="2:11" ht="10.5" customHeight="1" x14ac:dyDescent="0.2">
      <c r="B86" s="12"/>
    </row>
    <row r="87" spans="2:11" ht="10.5" customHeight="1" x14ac:dyDescent="0.2">
      <c r="B87" s="12"/>
      <c r="G87" s="12"/>
      <c r="I87" s="12"/>
      <c r="K87" s="12"/>
    </row>
    <row r="88" spans="2:11" ht="10.5" customHeight="1" x14ac:dyDescent="0.2"/>
    <row r="89" spans="2:11" ht="10.5" customHeight="1" x14ac:dyDescent="0.2"/>
    <row r="90" spans="2:11" ht="10.5" customHeight="1" x14ac:dyDescent="0.2"/>
    <row r="91" spans="2:11" ht="10.5" customHeight="1" x14ac:dyDescent="0.2"/>
    <row r="92" spans="2:11" ht="10.5" customHeight="1" x14ac:dyDescent="0.2"/>
    <row r="93" spans="2:11" ht="10.5" customHeight="1" x14ac:dyDescent="0.2"/>
    <row r="94" spans="2:11" ht="10.5" customHeight="1" x14ac:dyDescent="0.2"/>
    <row r="95" spans="2:11" ht="10.5" customHeight="1" x14ac:dyDescent="0.2"/>
    <row r="96" spans="2:11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</sheetData>
  <mergeCells count="12">
    <mergeCell ref="B62:F62"/>
    <mergeCell ref="B52:M52"/>
    <mergeCell ref="B53:F56"/>
    <mergeCell ref="G53:H55"/>
    <mergeCell ref="I53:J55"/>
    <mergeCell ref="K53:L55"/>
    <mergeCell ref="M53:M55"/>
    <mergeCell ref="B57:F57"/>
    <mergeCell ref="B58:F58"/>
    <mergeCell ref="B59:F59"/>
    <mergeCell ref="B60:F60"/>
    <mergeCell ref="B61:F61"/>
  </mergeCells>
  <pageMargins left="0.7" right="0.7" top="0.75" bottom="0.75" header="0.3" footer="0.3"/>
  <pageSetup paperSize="9" scale="78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ignoredErrors>
    <ignoredError sqref="H57:K62 L57:L62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9B2D3-8245-4DEA-B82A-501B3F78089E}">
  <sheetPr>
    <tabColor theme="4" tint="0.39997558519241921"/>
    <pageSetUpPr fitToPage="1"/>
  </sheetPr>
  <dimension ref="A6:V936"/>
  <sheetViews>
    <sheetView showGridLines="0" view="pageBreakPreview" topLeftCell="A4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4.85546875" customWidth="1"/>
    <col min="7" max="16" width="11.28515625" customWidth="1"/>
    <col min="17" max="32" width="7.42578125" customWidth="1"/>
    <col min="33" max="41" width="8.5703125" customWidth="1"/>
  </cols>
  <sheetData>
    <row r="6" spans="1:20" ht="10.5" customHeight="1" x14ac:dyDescent="0.2">
      <c r="B6" s="276" t="s">
        <v>143</v>
      </c>
    </row>
    <row r="7" spans="1:20" ht="10.5" customHeight="1" x14ac:dyDescent="0.2">
      <c r="B7" s="1"/>
      <c r="C7" s="1"/>
      <c r="D7" s="1"/>
      <c r="E7" s="1"/>
      <c r="F7" s="1"/>
      <c r="P7" s="38"/>
    </row>
    <row r="8" spans="1:20" ht="10.5" customHeight="1" x14ac:dyDescent="0.2">
      <c r="A8" s="3"/>
      <c r="Q8" s="12"/>
      <c r="R8" s="12"/>
      <c r="S8" s="12"/>
      <c r="T8" s="12"/>
    </row>
    <row r="9" spans="1:20" ht="10.5" customHeight="1" x14ac:dyDescent="0.2">
      <c r="A9" s="3"/>
      <c r="B9" s="4"/>
      <c r="C9" s="4"/>
      <c r="D9" s="4"/>
      <c r="E9" s="4"/>
      <c r="F9" s="4"/>
      <c r="P9" s="102"/>
      <c r="Q9" s="12"/>
      <c r="R9" s="12"/>
    </row>
    <row r="10" spans="1:20" ht="10.5" customHeight="1" x14ac:dyDescent="0.2">
      <c r="A10" s="3"/>
      <c r="B10" s="4"/>
      <c r="C10" s="103"/>
      <c r="D10" s="103"/>
      <c r="E10" s="103"/>
      <c r="F10" s="103"/>
      <c r="Q10" s="12"/>
      <c r="R10" s="12"/>
    </row>
    <row r="11" spans="1:20" ht="15" customHeight="1" x14ac:dyDescent="0.2">
      <c r="A11" s="79"/>
    </row>
    <row r="12" spans="1:20" ht="15" customHeight="1" x14ac:dyDescent="0.2"/>
    <row r="13" spans="1:20" ht="15" customHeight="1" x14ac:dyDescent="0.2"/>
    <row r="14" spans="1:20" ht="15" customHeight="1" x14ac:dyDescent="0.2"/>
    <row r="15" spans="1:20" ht="15" customHeight="1" x14ac:dyDescent="0.2"/>
    <row r="16" spans="1:20" ht="15" customHeight="1" x14ac:dyDescent="0.2">
      <c r="A16" s="12"/>
    </row>
    <row r="17" spans="1:22" ht="15" customHeight="1" x14ac:dyDescent="0.2">
      <c r="A17" s="12"/>
    </row>
    <row r="18" spans="1:22" ht="15" customHeight="1" x14ac:dyDescent="0.2">
      <c r="A18" s="12"/>
    </row>
    <row r="19" spans="1:22" ht="15" customHeight="1" x14ac:dyDescent="0.2">
      <c r="A19" s="12"/>
    </row>
    <row r="20" spans="1:22" ht="15" customHeight="1" x14ac:dyDescent="0.2">
      <c r="A20" s="12"/>
    </row>
    <row r="21" spans="1:22" ht="15" customHeight="1" x14ac:dyDescent="0.2"/>
    <row r="22" spans="1:22" ht="15" customHeight="1" x14ac:dyDescent="0.2"/>
    <row r="23" spans="1:22" ht="10.5" customHeight="1" x14ac:dyDescent="0.2"/>
    <row r="24" spans="1:22" ht="10.5" customHeight="1" x14ac:dyDescent="0.2">
      <c r="U24" s="104"/>
      <c r="V24" s="104"/>
    </row>
    <row r="25" spans="1:22" ht="10.5" customHeight="1" x14ac:dyDescent="0.2">
      <c r="A25" s="3"/>
      <c r="T25" s="12"/>
    </row>
    <row r="26" spans="1:22" ht="10.5" customHeight="1" x14ac:dyDescent="0.2">
      <c r="U26" s="104"/>
      <c r="V26" s="104"/>
    </row>
    <row r="27" spans="1:22" ht="10.5" customHeight="1" x14ac:dyDescent="0.2">
      <c r="U27" s="104"/>
      <c r="V27" s="104"/>
    </row>
    <row r="28" spans="1:22" ht="10.5" customHeight="1" x14ac:dyDescent="0.2">
      <c r="U28" s="104"/>
      <c r="V28" s="104"/>
    </row>
    <row r="29" spans="1:22" ht="10.5" customHeight="1" x14ac:dyDescent="0.2">
      <c r="U29" s="104"/>
      <c r="V29" s="104"/>
    </row>
    <row r="30" spans="1:22" ht="10.5" customHeight="1" x14ac:dyDescent="0.2">
      <c r="U30" s="104"/>
      <c r="V30" s="104"/>
    </row>
    <row r="31" spans="1:22" ht="10.5" customHeight="1" x14ac:dyDescent="0.2"/>
    <row r="32" spans="1:22" ht="10.5" customHeight="1" x14ac:dyDescent="0.2"/>
    <row r="33" ht="10.5" customHeight="1" x14ac:dyDescent="0.2"/>
    <row r="34" ht="10.5" customHeight="1" x14ac:dyDescent="0.2"/>
    <row r="35" ht="10.5" customHeight="1" x14ac:dyDescent="0.2"/>
    <row r="36" ht="10.5" customHeight="1" x14ac:dyDescent="0.2"/>
    <row r="37" ht="10.5" customHeight="1" x14ac:dyDescent="0.2"/>
    <row r="38" ht="10.5" customHeight="1" x14ac:dyDescent="0.2"/>
    <row r="39" ht="10.5" customHeight="1" x14ac:dyDescent="0.2"/>
    <row r="40" ht="10.5" customHeight="1" x14ac:dyDescent="0.2"/>
    <row r="41" ht="10.5" customHeight="1" x14ac:dyDescent="0.2"/>
    <row r="42" ht="10.5" customHeight="1" x14ac:dyDescent="0.2"/>
    <row r="43" ht="10.5" customHeight="1" x14ac:dyDescent="0.2"/>
    <row r="44" ht="10.5" customHeight="1" x14ac:dyDescent="0.2"/>
    <row r="45" ht="10.5" customHeight="1" x14ac:dyDescent="0.2"/>
    <row r="46" ht="10.5" customHeight="1" x14ac:dyDescent="0.2"/>
    <row r="47" ht="10.5" customHeight="1" x14ac:dyDescent="0.2"/>
    <row r="48" ht="10.5" customHeight="1" x14ac:dyDescent="0.2"/>
    <row r="49" spans="16:16" ht="10.5" customHeight="1" x14ac:dyDescent="0.2"/>
    <row r="50" spans="16:16" ht="10.5" customHeight="1" x14ac:dyDescent="0.2"/>
    <row r="51" spans="16:16" ht="10.5" customHeight="1" x14ac:dyDescent="0.2"/>
    <row r="52" spans="16:16" ht="10.5" customHeight="1" thickBot="1" x14ac:dyDescent="0.25"/>
    <row r="53" spans="16:16" ht="10.5" customHeight="1" thickBot="1" x14ac:dyDescent="0.25">
      <c r="P53" s="105"/>
    </row>
    <row r="54" spans="16:16" ht="10.5" customHeight="1" x14ac:dyDescent="0.2"/>
    <row r="55" spans="16:16" ht="10.5" customHeight="1" x14ac:dyDescent="0.2"/>
    <row r="56" spans="16:16" ht="10.5" customHeight="1" x14ac:dyDescent="0.2"/>
    <row r="57" spans="16:16" ht="10.5" customHeight="1" x14ac:dyDescent="0.2"/>
    <row r="58" spans="16:16" s="47" customFormat="1" ht="28.5" customHeight="1" x14ac:dyDescent="0.2"/>
    <row r="59" spans="16:16" s="47" customFormat="1" ht="28.5" customHeight="1" x14ac:dyDescent="0.2"/>
    <row r="60" spans="16:16" ht="10.5" customHeight="1" x14ac:dyDescent="0.2"/>
    <row r="61" spans="16:16" ht="10.5" customHeight="1" x14ac:dyDescent="0.2"/>
    <row r="62" spans="16:16" ht="10.5" customHeight="1" x14ac:dyDescent="0.2"/>
    <row r="63" spans="16:16" ht="10.5" customHeight="1" x14ac:dyDescent="0.2"/>
    <row r="64" spans="16:16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spans="2:16" ht="10.5" customHeight="1" x14ac:dyDescent="0.2"/>
    <row r="82" spans="2:16" ht="10.5" customHeight="1" x14ac:dyDescent="0.2"/>
    <row r="83" spans="2:16" ht="10.5" customHeight="1" x14ac:dyDescent="0.2"/>
    <row r="84" spans="2:16" ht="10.5" customHeight="1" x14ac:dyDescent="0.2"/>
    <row r="85" spans="2:16" ht="10.5" customHeight="1" x14ac:dyDescent="0.2"/>
    <row r="86" spans="2:16" ht="10.5" customHeight="1" x14ac:dyDescent="0.2"/>
    <row r="87" spans="2:16" ht="10.5" customHeight="1" x14ac:dyDescent="0.2"/>
    <row r="88" spans="2:16" ht="10.5" customHeight="1" x14ac:dyDescent="0.2"/>
    <row r="89" spans="2:16" ht="10.5" customHeight="1" x14ac:dyDescent="0.2"/>
    <row r="90" spans="2:16" ht="10.5" customHeight="1" x14ac:dyDescent="0.2"/>
    <row r="91" spans="2:16" ht="10.5" customHeight="1" x14ac:dyDescent="0.2"/>
    <row r="92" spans="2:16" ht="10.5" customHeight="1" x14ac:dyDescent="0.2"/>
    <row r="93" spans="2:16" ht="10.5" customHeight="1" x14ac:dyDescent="0.2"/>
    <row r="94" spans="2:16" ht="10.5" customHeight="1" x14ac:dyDescent="0.2">
      <c r="B94" s="373" t="s">
        <v>4</v>
      </c>
      <c r="C94" s="373"/>
      <c r="D94" s="373"/>
      <c r="E94" s="373"/>
      <c r="F94" s="373"/>
      <c r="G94" s="373"/>
      <c r="H94" s="373"/>
      <c r="I94" s="373"/>
      <c r="J94" s="373"/>
      <c r="K94" s="373"/>
      <c r="L94" s="373"/>
      <c r="M94" s="373"/>
      <c r="N94" s="373"/>
      <c r="O94" s="373"/>
      <c r="P94" s="373"/>
    </row>
    <row r="95" spans="2:16" ht="10.5" customHeight="1" x14ac:dyDescent="0.2">
      <c r="B95" s="373" t="s">
        <v>48</v>
      </c>
      <c r="C95" s="373"/>
      <c r="D95" s="373"/>
      <c r="E95" s="373"/>
      <c r="F95" s="373"/>
      <c r="G95" s="379" t="s">
        <v>72</v>
      </c>
      <c r="H95" s="379"/>
      <c r="I95" s="379" t="s">
        <v>73</v>
      </c>
      <c r="J95" s="379"/>
      <c r="K95" s="379" t="s">
        <v>74</v>
      </c>
      <c r="L95" s="379"/>
      <c r="M95" s="379" t="s">
        <v>75</v>
      </c>
      <c r="N95" s="379"/>
      <c r="O95" s="379" t="s">
        <v>76</v>
      </c>
      <c r="P95" s="379"/>
    </row>
    <row r="96" spans="2:16" ht="10.5" customHeight="1" x14ac:dyDescent="0.2">
      <c r="B96" s="373"/>
      <c r="C96" s="373"/>
      <c r="D96" s="373"/>
      <c r="E96" s="373"/>
      <c r="F96" s="373"/>
      <c r="G96" s="379"/>
      <c r="H96" s="379"/>
      <c r="I96" s="379"/>
      <c r="J96" s="379"/>
      <c r="K96" s="379"/>
      <c r="L96" s="379"/>
      <c r="M96" s="379"/>
      <c r="N96" s="379"/>
      <c r="O96" s="379"/>
      <c r="P96" s="379"/>
    </row>
    <row r="97" spans="2:16" ht="10.5" customHeight="1" x14ac:dyDescent="0.2">
      <c r="B97" s="373"/>
      <c r="C97" s="373"/>
      <c r="D97" s="373"/>
      <c r="E97" s="373"/>
      <c r="F97" s="373"/>
      <c r="G97" s="379"/>
      <c r="H97" s="379"/>
      <c r="I97" s="379"/>
      <c r="J97" s="379"/>
      <c r="K97" s="379"/>
      <c r="L97" s="379"/>
      <c r="M97" s="379"/>
      <c r="N97" s="379"/>
      <c r="O97" s="379"/>
      <c r="P97" s="379"/>
    </row>
    <row r="98" spans="2:16" ht="10.5" customHeight="1" x14ac:dyDescent="0.2">
      <c r="B98" s="373"/>
      <c r="C98" s="373"/>
      <c r="D98" s="373"/>
      <c r="E98" s="373"/>
      <c r="F98" s="373"/>
      <c r="G98" s="210" t="s">
        <v>8</v>
      </c>
      <c r="H98" s="210" t="s">
        <v>77</v>
      </c>
      <c r="I98" s="210" t="s">
        <v>8</v>
      </c>
      <c r="J98" s="210" t="s">
        <v>77</v>
      </c>
      <c r="K98" s="210" t="s">
        <v>8</v>
      </c>
      <c r="L98" s="210" t="s">
        <v>77</v>
      </c>
      <c r="M98" s="210" t="s">
        <v>8</v>
      </c>
      <c r="N98" s="210" t="s">
        <v>77</v>
      </c>
      <c r="O98" s="210" t="s">
        <v>8</v>
      </c>
      <c r="P98" s="210" t="s">
        <v>77</v>
      </c>
    </row>
    <row r="99" spans="2:16" ht="10.5" customHeight="1" x14ac:dyDescent="0.2">
      <c r="B99" s="375" t="s">
        <v>50</v>
      </c>
      <c r="C99" s="375"/>
      <c r="D99" s="375"/>
      <c r="E99" s="375"/>
      <c r="F99" s="375"/>
      <c r="G99" s="220">
        <v>0.43523316062176165</v>
      </c>
      <c r="H99" s="230">
        <v>0.38989990900818927</v>
      </c>
      <c r="I99" s="220">
        <v>0.89378238341968907</v>
      </c>
      <c r="J99" s="230">
        <v>0.9065059144676979</v>
      </c>
      <c r="K99" s="220">
        <v>0.86010362694300513</v>
      </c>
      <c r="L99" s="230">
        <v>0.78980891719745228</v>
      </c>
      <c r="M99" s="220">
        <v>0.71243523316062174</v>
      </c>
      <c r="N99" s="230">
        <v>0.75454959053685167</v>
      </c>
      <c r="O99" s="220">
        <v>0.61658031088082899</v>
      </c>
      <c r="P99" s="231">
        <v>0.70950864422201998</v>
      </c>
    </row>
    <row r="100" spans="2:16" ht="10.5" customHeight="1" x14ac:dyDescent="0.2">
      <c r="B100" s="375" t="s">
        <v>51</v>
      </c>
      <c r="C100" s="375"/>
      <c r="D100" s="375"/>
      <c r="E100" s="375"/>
      <c r="F100" s="375"/>
      <c r="G100" s="232">
        <v>0.38194444444444442</v>
      </c>
      <c r="H100" s="230">
        <v>0.38989990900818927</v>
      </c>
      <c r="I100" s="232">
        <v>0.89583333333333337</v>
      </c>
      <c r="J100" s="230">
        <v>0.9065059144676979</v>
      </c>
      <c r="K100" s="232">
        <v>0.86111111111111116</v>
      </c>
      <c r="L100" s="230">
        <v>0.78980891719745228</v>
      </c>
      <c r="M100" s="232">
        <v>0.70138888888888884</v>
      </c>
      <c r="N100" s="230">
        <v>0.75454959053685167</v>
      </c>
      <c r="O100" s="232">
        <v>0.52777777777777779</v>
      </c>
      <c r="P100" s="231">
        <v>0.70950864422201998</v>
      </c>
    </row>
    <row r="101" spans="2:16" ht="10.5" customHeight="1" x14ac:dyDescent="0.2">
      <c r="B101" s="375" t="s">
        <v>52</v>
      </c>
      <c r="C101" s="375"/>
      <c r="D101" s="375"/>
      <c r="E101" s="375"/>
      <c r="F101" s="375"/>
      <c r="G101" s="232">
        <v>0.33547351524879615</v>
      </c>
      <c r="H101" s="230">
        <v>0.38989990900818927</v>
      </c>
      <c r="I101" s="232">
        <v>0.8972712680577849</v>
      </c>
      <c r="J101" s="230">
        <v>0.9065059144676979</v>
      </c>
      <c r="K101" s="232">
        <v>0.8619582664526485</v>
      </c>
      <c r="L101" s="230">
        <v>0.78980891719745228</v>
      </c>
      <c r="M101" s="232">
        <v>0.666131621187801</v>
      </c>
      <c r="N101" s="230">
        <v>0.75454959053685167</v>
      </c>
      <c r="O101" s="232">
        <v>0.5634028892455859</v>
      </c>
      <c r="P101" s="231">
        <v>0.70950864422201998</v>
      </c>
    </row>
    <row r="102" spans="2:16" ht="10.5" customHeight="1" x14ac:dyDescent="0.2">
      <c r="B102" s="375" t="s">
        <v>53</v>
      </c>
      <c r="C102" s="375"/>
      <c r="D102" s="375"/>
      <c r="E102" s="375"/>
      <c r="F102" s="375"/>
      <c r="G102" s="232">
        <v>0.4217432052483599</v>
      </c>
      <c r="H102" s="230">
        <v>0.38989990900818927</v>
      </c>
      <c r="I102" s="232">
        <v>0.90206185567010311</v>
      </c>
      <c r="J102" s="230">
        <v>0.9065059144676979</v>
      </c>
      <c r="K102" s="232">
        <v>0.73477038425492036</v>
      </c>
      <c r="L102" s="230">
        <v>0.78980891719745228</v>
      </c>
      <c r="M102" s="232">
        <v>0.76850984067478911</v>
      </c>
      <c r="N102" s="230">
        <v>0.75454959053685167</v>
      </c>
      <c r="O102" s="232">
        <v>0.79943767572633551</v>
      </c>
      <c r="P102" s="231">
        <v>0.70950864422201998</v>
      </c>
    </row>
    <row r="103" spans="2:16" ht="10.5" customHeight="1" x14ac:dyDescent="0.2">
      <c r="B103" s="375" t="s">
        <v>54</v>
      </c>
      <c r="C103" s="375"/>
      <c r="D103" s="375"/>
      <c r="E103" s="375"/>
      <c r="F103" s="375"/>
      <c r="G103" s="232">
        <v>0.34445446348061315</v>
      </c>
      <c r="H103" s="230">
        <v>0.38989990900818927</v>
      </c>
      <c r="I103" s="232">
        <v>0.92605951307484224</v>
      </c>
      <c r="J103" s="230">
        <v>0.9065059144676979</v>
      </c>
      <c r="K103" s="232">
        <v>0.82146077547339946</v>
      </c>
      <c r="L103" s="230">
        <v>0.78980891719745228</v>
      </c>
      <c r="M103" s="232">
        <v>0.79891794409377814</v>
      </c>
      <c r="N103" s="230">
        <v>0.75454959053685167</v>
      </c>
      <c r="O103" s="232">
        <v>0.67448151487826868</v>
      </c>
      <c r="P103" s="231">
        <v>0.70950864422201998</v>
      </c>
    </row>
    <row r="104" spans="2:16" ht="10.5" customHeight="1" x14ac:dyDescent="0.2">
      <c r="B104" s="381" t="s">
        <v>4</v>
      </c>
      <c r="C104" s="381"/>
      <c r="D104" s="381"/>
      <c r="E104" s="381"/>
      <c r="F104" s="381"/>
      <c r="G104" s="381"/>
      <c r="H104" s="381"/>
      <c r="I104" s="381"/>
      <c r="J104" s="381"/>
      <c r="K104" s="381"/>
      <c r="L104" s="381"/>
      <c r="M104" s="381"/>
      <c r="N104" s="381"/>
      <c r="O104" s="381"/>
      <c r="P104" s="381"/>
    </row>
    <row r="105" spans="2:16" ht="10.5" customHeight="1" x14ac:dyDescent="0.2">
      <c r="B105" s="381"/>
      <c r="C105" s="381"/>
      <c r="D105" s="381"/>
      <c r="E105" s="381"/>
      <c r="F105" s="381"/>
      <c r="G105" s="380" t="s">
        <v>72</v>
      </c>
      <c r="H105" s="380"/>
      <c r="I105" s="380" t="s">
        <v>73</v>
      </c>
      <c r="J105" s="380"/>
      <c r="K105" s="380" t="s">
        <v>74</v>
      </c>
      <c r="L105" s="380"/>
      <c r="M105" s="380" t="s">
        <v>75</v>
      </c>
      <c r="N105" s="380"/>
      <c r="O105" s="380" t="s">
        <v>76</v>
      </c>
      <c r="P105" s="380"/>
    </row>
    <row r="106" spans="2:16" ht="10.5" customHeight="1" x14ac:dyDescent="0.2">
      <c r="B106" s="381"/>
      <c r="C106" s="381"/>
      <c r="D106" s="381"/>
      <c r="E106" s="381"/>
      <c r="F106" s="381"/>
      <c r="G106" s="380"/>
      <c r="H106" s="380"/>
      <c r="I106" s="380"/>
      <c r="J106" s="380"/>
      <c r="K106" s="380"/>
      <c r="L106" s="380"/>
      <c r="M106" s="380"/>
      <c r="N106" s="380"/>
      <c r="O106" s="380"/>
      <c r="P106" s="380"/>
    </row>
    <row r="107" spans="2:16" ht="10.5" customHeight="1" x14ac:dyDescent="0.2">
      <c r="B107" s="381"/>
      <c r="C107" s="381"/>
      <c r="D107" s="381"/>
      <c r="E107" s="381"/>
      <c r="F107" s="381"/>
      <c r="G107" s="380"/>
      <c r="H107" s="380"/>
      <c r="I107" s="380"/>
      <c r="J107" s="380"/>
      <c r="K107" s="380"/>
      <c r="L107" s="380"/>
      <c r="M107" s="380"/>
      <c r="N107" s="380"/>
      <c r="O107" s="380"/>
      <c r="P107" s="380"/>
    </row>
    <row r="108" spans="2:16" ht="10.5" customHeight="1" x14ac:dyDescent="0.2">
      <c r="B108" s="381"/>
      <c r="C108" s="381"/>
      <c r="D108" s="381"/>
      <c r="E108" s="381"/>
      <c r="F108" s="381"/>
      <c r="G108" s="225" t="s">
        <v>8</v>
      </c>
      <c r="H108" s="225" t="s">
        <v>77</v>
      </c>
      <c r="I108" s="225" t="s">
        <v>8</v>
      </c>
      <c r="J108" s="225" t="s">
        <v>77</v>
      </c>
      <c r="K108" s="225" t="s">
        <v>8</v>
      </c>
      <c r="L108" s="225" t="s">
        <v>77</v>
      </c>
      <c r="M108" s="225" t="s">
        <v>8</v>
      </c>
      <c r="N108" s="225" t="s">
        <v>77</v>
      </c>
      <c r="O108" s="225" t="s">
        <v>8</v>
      </c>
      <c r="P108" s="225" t="s">
        <v>77</v>
      </c>
    </row>
    <row r="109" spans="2:16" ht="10.5" customHeight="1" x14ac:dyDescent="0.2">
      <c r="B109" s="382"/>
      <c r="C109" s="382"/>
      <c r="D109" s="382"/>
      <c r="E109" s="382"/>
      <c r="F109" s="382"/>
      <c r="G109" s="226" t="s">
        <v>78</v>
      </c>
      <c r="H109" s="227">
        <v>0.38989990900818927</v>
      </c>
      <c r="I109" s="226" t="s">
        <v>79</v>
      </c>
      <c r="J109" s="227">
        <v>0.9065059144676979</v>
      </c>
      <c r="K109" s="226" t="s">
        <v>80</v>
      </c>
      <c r="L109" s="227">
        <v>0.78980891719745228</v>
      </c>
      <c r="M109" s="226" t="s">
        <v>81</v>
      </c>
      <c r="N109" s="227">
        <v>0.75454959053685167</v>
      </c>
      <c r="O109" s="226" t="s">
        <v>82</v>
      </c>
      <c r="P109" s="227">
        <v>0.70950864422201998</v>
      </c>
    </row>
    <row r="110" spans="2:16" ht="10.5" customHeight="1" x14ac:dyDescent="0.2">
      <c r="B110" s="228"/>
      <c r="C110" s="229"/>
      <c r="D110" s="229"/>
      <c r="E110" s="229"/>
      <c r="F110" s="229"/>
      <c r="G110" s="226" t="s">
        <v>83</v>
      </c>
      <c r="H110" s="227">
        <v>0.61010009099181073</v>
      </c>
      <c r="I110" s="226" t="s">
        <v>84</v>
      </c>
      <c r="J110" s="227">
        <v>9.3494085532302096E-2</v>
      </c>
      <c r="K110" s="226" t="s">
        <v>85</v>
      </c>
      <c r="L110" s="227">
        <v>0.21019108280254772</v>
      </c>
      <c r="M110" s="226" t="s">
        <v>86</v>
      </c>
      <c r="N110" s="227">
        <v>0.24545040946314833</v>
      </c>
      <c r="O110" s="226" t="s">
        <v>87</v>
      </c>
      <c r="P110" s="227">
        <v>0.29049135577798002</v>
      </c>
    </row>
    <row r="111" spans="2:16" ht="10.5" customHeight="1" x14ac:dyDescent="0.2"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189"/>
    </row>
    <row r="112" spans="2:16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</sheetData>
  <mergeCells count="20">
    <mergeCell ref="B109:F109"/>
    <mergeCell ref="B105:F108"/>
    <mergeCell ref="G105:H107"/>
    <mergeCell ref="I105:J107"/>
    <mergeCell ref="K105:L107"/>
    <mergeCell ref="M105:N107"/>
    <mergeCell ref="O105:P107"/>
    <mergeCell ref="B99:F99"/>
    <mergeCell ref="B100:F100"/>
    <mergeCell ref="B101:F101"/>
    <mergeCell ref="B102:F102"/>
    <mergeCell ref="B103:F103"/>
    <mergeCell ref="B104:P104"/>
    <mergeCell ref="B94:P94"/>
    <mergeCell ref="B95:F98"/>
    <mergeCell ref="G95:H97"/>
    <mergeCell ref="I95:J97"/>
    <mergeCell ref="K95:L97"/>
    <mergeCell ref="M95:N97"/>
    <mergeCell ref="O95:P97"/>
  </mergeCells>
  <pageMargins left="0.7" right="0.7" top="0.75" bottom="0.75" header="0.3" footer="0.3"/>
  <pageSetup paperSize="9" scale="33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150C8-D1F6-49E5-B4D3-99FA33895ECB}">
  <sheetPr>
    <tabColor theme="4" tint="0.39997558519241921"/>
    <pageSetUpPr fitToPage="1"/>
  </sheetPr>
  <dimension ref="B6:V918"/>
  <sheetViews>
    <sheetView showGridLines="0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4.85546875" customWidth="1"/>
    <col min="7" max="16" width="11.28515625" customWidth="1"/>
    <col min="17" max="32" width="7.42578125" customWidth="1"/>
    <col min="33" max="41" width="8.5703125" customWidth="1"/>
  </cols>
  <sheetData>
    <row r="6" spans="2:22" ht="10.5" customHeight="1" x14ac:dyDescent="0.2">
      <c r="B6" s="276"/>
    </row>
    <row r="7" spans="2:22" ht="10.5" customHeight="1" x14ac:dyDescent="0.2">
      <c r="B7" s="1"/>
      <c r="C7" s="1"/>
      <c r="D7" s="1"/>
      <c r="E7" s="1"/>
      <c r="F7" s="1"/>
      <c r="P7" s="38"/>
    </row>
    <row r="8" spans="2:22" ht="10.5" customHeight="1" x14ac:dyDescent="0.2">
      <c r="U8" s="104"/>
      <c r="V8" s="104"/>
    </row>
    <row r="9" spans="2:22" ht="10.5" customHeight="1" x14ac:dyDescent="0.2">
      <c r="U9" s="104"/>
      <c r="V9" s="104"/>
    </row>
    <row r="10" spans="2:22" ht="10.5" customHeight="1" x14ac:dyDescent="0.2">
      <c r="U10" s="104"/>
      <c r="V10" s="104"/>
    </row>
    <row r="11" spans="2:22" ht="10.5" customHeight="1" x14ac:dyDescent="0.2">
      <c r="U11" s="104"/>
      <c r="V11" s="104"/>
    </row>
    <row r="12" spans="2:22" ht="10.5" customHeight="1" x14ac:dyDescent="0.2">
      <c r="U12" s="104"/>
      <c r="V12" s="104"/>
    </row>
    <row r="13" spans="2:22" ht="10.5" customHeight="1" x14ac:dyDescent="0.2"/>
    <row r="14" spans="2:22" ht="10.5" customHeight="1" x14ac:dyDescent="0.2"/>
    <row r="15" spans="2:22" ht="10.5" customHeight="1" x14ac:dyDescent="0.2"/>
    <row r="16" spans="2:22" ht="10.5" customHeight="1" x14ac:dyDescent="0.2"/>
    <row r="17" ht="10.5" customHeight="1" x14ac:dyDescent="0.2"/>
    <row r="18" ht="10.5" customHeight="1" x14ac:dyDescent="0.2"/>
    <row r="19" ht="10.5" customHeight="1" x14ac:dyDescent="0.2"/>
    <row r="20" ht="10.5" customHeight="1" x14ac:dyDescent="0.2"/>
    <row r="21" ht="10.5" customHeight="1" x14ac:dyDescent="0.2"/>
    <row r="22" ht="10.5" customHeight="1" x14ac:dyDescent="0.2"/>
    <row r="23" ht="10.5" customHeight="1" x14ac:dyDescent="0.2"/>
    <row r="24" ht="10.5" customHeight="1" x14ac:dyDescent="0.2"/>
    <row r="25" ht="10.5" customHeight="1" x14ac:dyDescent="0.2"/>
    <row r="26" ht="10.5" customHeight="1" x14ac:dyDescent="0.2"/>
    <row r="27" ht="10.5" customHeight="1" x14ac:dyDescent="0.2"/>
    <row r="28" ht="10.5" customHeight="1" x14ac:dyDescent="0.2"/>
    <row r="29" ht="10.5" customHeight="1" x14ac:dyDescent="0.2"/>
    <row r="30" ht="10.5" customHeight="1" x14ac:dyDescent="0.2"/>
    <row r="31" ht="10.5" customHeight="1" x14ac:dyDescent="0.2"/>
    <row r="32" ht="10.5" customHeight="1" x14ac:dyDescent="0.2"/>
    <row r="33" spans="16:16" ht="10.5" customHeight="1" x14ac:dyDescent="0.2"/>
    <row r="34" spans="16:16" ht="10.5" customHeight="1" thickBot="1" x14ac:dyDescent="0.25"/>
    <row r="35" spans="16:16" ht="10.5" customHeight="1" thickBot="1" x14ac:dyDescent="0.25">
      <c r="P35" s="105"/>
    </row>
    <row r="36" spans="16:16" ht="10.5" customHeight="1" x14ac:dyDescent="0.2"/>
    <row r="37" spans="16:16" ht="10.5" customHeight="1" x14ac:dyDescent="0.2"/>
    <row r="38" spans="16:16" ht="10.5" customHeight="1" x14ac:dyDescent="0.2"/>
    <row r="39" spans="16:16" ht="10.5" customHeight="1" x14ac:dyDescent="0.2"/>
    <row r="40" spans="16:16" s="47" customFormat="1" ht="28.5" customHeight="1" x14ac:dyDescent="0.2"/>
    <row r="41" spans="16:16" s="47" customFormat="1" ht="28.5" customHeight="1" x14ac:dyDescent="0.2"/>
    <row r="42" spans="16:16" ht="10.5" customHeight="1" x14ac:dyDescent="0.2"/>
    <row r="43" spans="16:16" ht="10.5" customHeight="1" x14ac:dyDescent="0.2"/>
    <row r="44" spans="16:16" ht="10.5" customHeight="1" x14ac:dyDescent="0.2"/>
    <row r="45" spans="16:16" ht="10.5" customHeight="1" x14ac:dyDescent="0.2"/>
    <row r="46" spans="16:16" ht="10.5" customHeight="1" x14ac:dyDescent="0.2"/>
    <row r="47" spans="16:16" ht="10.5" customHeight="1" x14ac:dyDescent="0.2"/>
    <row r="48" spans="16:16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spans="2:16" ht="10.5" customHeight="1" x14ac:dyDescent="0.2"/>
    <row r="66" spans="2:16" ht="10.5" customHeight="1" x14ac:dyDescent="0.2"/>
    <row r="67" spans="2:16" ht="10.5" customHeight="1" x14ac:dyDescent="0.2"/>
    <row r="68" spans="2:16" ht="10.5" customHeight="1" x14ac:dyDescent="0.2"/>
    <row r="69" spans="2:16" ht="10.5" customHeight="1" x14ac:dyDescent="0.2"/>
    <row r="70" spans="2:16" ht="10.5" customHeight="1" x14ac:dyDescent="0.2"/>
    <row r="71" spans="2:16" ht="10.5" customHeight="1" x14ac:dyDescent="0.2"/>
    <row r="72" spans="2:16" ht="10.5" customHeight="1" x14ac:dyDescent="0.2"/>
    <row r="73" spans="2:16" ht="10.5" customHeight="1" x14ac:dyDescent="0.2"/>
    <row r="74" spans="2:16" ht="10.5" customHeight="1" x14ac:dyDescent="0.2"/>
    <row r="75" spans="2:16" ht="10.5" customHeight="1" x14ac:dyDescent="0.2"/>
    <row r="76" spans="2:16" ht="10.5" customHeight="1" x14ac:dyDescent="0.2">
      <c r="B76" s="373" t="s">
        <v>4</v>
      </c>
      <c r="C76" s="373"/>
      <c r="D76" s="373"/>
      <c r="E76" s="373"/>
      <c r="F76" s="373"/>
      <c r="G76" s="373"/>
      <c r="H76" s="373"/>
      <c r="I76" s="373"/>
      <c r="J76" s="373"/>
      <c r="K76" s="373"/>
      <c r="L76" s="373"/>
      <c r="M76" s="373"/>
      <c r="N76" s="373"/>
      <c r="O76" s="373"/>
      <c r="P76" s="373"/>
    </row>
    <row r="77" spans="2:16" ht="10.5" customHeight="1" x14ac:dyDescent="0.2">
      <c r="B77" s="373" t="s">
        <v>48</v>
      </c>
      <c r="C77" s="373"/>
      <c r="D77" s="373"/>
      <c r="E77" s="373"/>
      <c r="F77" s="373"/>
      <c r="G77" s="379" t="s">
        <v>72</v>
      </c>
      <c r="H77" s="379"/>
      <c r="I77" s="379" t="s">
        <v>73</v>
      </c>
      <c r="J77" s="379"/>
      <c r="K77" s="379" t="s">
        <v>74</v>
      </c>
      <c r="L77" s="379"/>
      <c r="M77" s="379" t="s">
        <v>75</v>
      </c>
      <c r="N77" s="379"/>
      <c r="O77" s="379" t="s">
        <v>76</v>
      </c>
      <c r="P77" s="379"/>
    </row>
    <row r="78" spans="2:16" ht="10.5" customHeight="1" x14ac:dyDescent="0.2">
      <c r="B78" s="373"/>
      <c r="C78" s="373"/>
      <c r="D78" s="373"/>
      <c r="E78" s="373"/>
      <c r="F78" s="373"/>
      <c r="G78" s="379"/>
      <c r="H78" s="379"/>
      <c r="I78" s="379"/>
      <c r="J78" s="379"/>
      <c r="K78" s="379"/>
      <c r="L78" s="379"/>
      <c r="M78" s="379"/>
      <c r="N78" s="379"/>
      <c r="O78" s="379"/>
      <c r="P78" s="379"/>
    </row>
    <row r="79" spans="2:16" ht="10.5" customHeight="1" x14ac:dyDescent="0.2">
      <c r="B79" s="373"/>
      <c r="C79" s="373"/>
      <c r="D79" s="373"/>
      <c r="E79" s="373"/>
      <c r="F79" s="373"/>
      <c r="G79" s="379"/>
      <c r="H79" s="379"/>
      <c r="I79" s="379"/>
      <c r="J79" s="379"/>
      <c r="K79" s="379"/>
      <c r="L79" s="379"/>
      <c r="M79" s="379"/>
      <c r="N79" s="379"/>
      <c r="O79" s="379"/>
      <c r="P79" s="379"/>
    </row>
    <row r="80" spans="2:16" ht="10.5" customHeight="1" x14ac:dyDescent="0.2">
      <c r="B80" s="373"/>
      <c r="C80" s="373"/>
      <c r="D80" s="373"/>
      <c r="E80" s="373"/>
      <c r="F80" s="373"/>
      <c r="G80" s="210" t="s">
        <v>8</v>
      </c>
      <c r="H80" s="210" t="s">
        <v>77</v>
      </c>
      <c r="I80" s="210" t="s">
        <v>8</v>
      </c>
      <c r="J80" s="210" t="s">
        <v>77</v>
      </c>
      <c r="K80" s="210" t="s">
        <v>8</v>
      </c>
      <c r="L80" s="210" t="s">
        <v>77</v>
      </c>
      <c r="M80" s="210" t="s">
        <v>8</v>
      </c>
      <c r="N80" s="210" t="s">
        <v>77</v>
      </c>
      <c r="O80" s="210" t="s">
        <v>8</v>
      </c>
      <c r="P80" s="210" t="s">
        <v>77</v>
      </c>
    </row>
    <row r="81" spans="2:16" ht="10.5" customHeight="1" x14ac:dyDescent="0.2">
      <c r="B81" s="375" t="s">
        <v>50</v>
      </c>
      <c r="C81" s="375"/>
      <c r="D81" s="375"/>
      <c r="E81" s="375"/>
      <c r="F81" s="375"/>
      <c r="G81" s="220">
        <v>0.43523316062176165</v>
      </c>
      <c r="H81" s="230">
        <v>0.38989990900818927</v>
      </c>
      <c r="I81" s="220">
        <v>0.89378238341968907</v>
      </c>
      <c r="J81" s="230">
        <v>0.9065059144676979</v>
      </c>
      <c r="K81" s="220">
        <v>0.86010362694300513</v>
      </c>
      <c r="L81" s="230">
        <v>0.78980891719745228</v>
      </c>
      <c r="M81" s="220">
        <v>0.71243523316062174</v>
      </c>
      <c r="N81" s="230">
        <v>0.75454959053685167</v>
      </c>
      <c r="O81" s="220">
        <v>0.61658031088082899</v>
      </c>
      <c r="P81" s="231">
        <v>0.70950864422201998</v>
      </c>
    </row>
    <row r="82" spans="2:16" ht="10.5" customHeight="1" x14ac:dyDescent="0.2">
      <c r="B82" s="375" t="s">
        <v>51</v>
      </c>
      <c r="C82" s="375"/>
      <c r="D82" s="375"/>
      <c r="E82" s="375"/>
      <c r="F82" s="375"/>
      <c r="G82" s="232">
        <v>0.38194444444444442</v>
      </c>
      <c r="H82" s="230">
        <v>0.38989990900818927</v>
      </c>
      <c r="I82" s="232">
        <v>0.89583333333333337</v>
      </c>
      <c r="J82" s="230">
        <v>0.9065059144676979</v>
      </c>
      <c r="K82" s="232">
        <v>0.86111111111111116</v>
      </c>
      <c r="L82" s="230">
        <v>0.78980891719745228</v>
      </c>
      <c r="M82" s="232">
        <v>0.70138888888888884</v>
      </c>
      <c r="N82" s="230">
        <v>0.75454959053685167</v>
      </c>
      <c r="O82" s="232">
        <v>0.52777777777777779</v>
      </c>
      <c r="P82" s="231">
        <v>0.70950864422201998</v>
      </c>
    </row>
    <row r="83" spans="2:16" ht="10.5" customHeight="1" x14ac:dyDescent="0.2">
      <c r="B83" s="375" t="s">
        <v>52</v>
      </c>
      <c r="C83" s="375"/>
      <c r="D83" s="375"/>
      <c r="E83" s="375"/>
      <c r="F83" s="375"/>
      <c r="G83" s="232">
        <v>0.33547351524879615</v>
      </c>
      <c r="H83" s="230">
        <v>0.38989990900818927</v>
      </c>
      <c r="I83" s="232">
        <v>0.8972712680577849</v>
      </c>
      <c r="J83" s="230">
        <v>0.9065059144676979</v>
      </c>
      <c r="K83" s="232">
        <v>0.8619582664526485</v>
      </c>
      <c r="L83" s="230">
        <v>0.78980891719745228</v>
      </c>
      <c r="M83" s="232">
        <v>0.666131621187801</v>
      </c>
      <c r="N83" s="230">
        <v>0.75454959053685167</v>
      </c>
      <c r="O83" s="232">
        <v>0.5634028892455859</v>
      </c>
      <c r="P83" s="231">
        <v>0.70950864422201998</v>
      </c>
    </row>
    <row r="84" spans="2:16" ht="10.5" customHeight="1" x14ac:dyDescent="0.2">
      <c r="B84" s="375" t="s">
        <v>53</v>
      </c>
      <c r="C84" s="375"/>
      <c r="D84" s="375"/>
      <c r="E84" s="375"/>
      <c r="F84" s="375"/>
      <c r="G84" s="232">
        <v>0.4217432052483599</v>
      </c>
      <c r="H84" s="230">
        <v>0.38989990900818927</v>
      </c>
      <c r="I84" s="232">
        <v>0.90206185567010311</v>
      </c>
      <c r="J84" s="230">
        <v>0.9065059144676979</v>
      </c>
      <c r="K84" s="232">
        <v>0.73477038425492036</v>
      </c>
      <c r="L84" s="230">
        <v>0.78980891719745228</v>
      </c>
      <c r="M84" s="232">
        <v>0.76850984067478911</v>
      </c>
      <c r="N84" s="230">
        <v>0.75454959053685167</v>
      </c>
      <c r="O84" s="232">
        <v>0.79943767572633551</v>
      </c>
      <c r="P84" s="231">
        <v>0.70950864422201998</v>
      </c>
    </row>
    <row r="85" spans="2:16" ht="10.5" customHeight="1" x14ac:dyDescent="0.2">
      <c r="B85" s="375" t="s">
        <v>54</v>
      </c>
      <c r="C85" s="375"/>
      <c r="D85" s="375"/>
      <c r="E85" s="375"/>
      <c r="F85" s="375"/>
      <c r="G85" s="232">
        <v>0.34445446348061315</v>
      </c>
      <c r="H85" s="230">
        <v>0.38989990900818927</v>
      </c>
      <c r="I85" s="232">
        <v>0.92605951307484224</v>
      </c>
      <c r="J85" s="230">
        <v>0.9065059144676979</v>
      </c>
      <c r="K85" s="232">
        <v>0.82146077547339946</v>
      </c>
      <c r="L85" s="230">
        <v>0.78980891719745228</v>
      </c>
      <c r="M85" s="232">
        <v>0.79891794409377814</v>
      </c>
      <c r="N85" s="230">
        <v>0.75454959053685167</v>
      </c>
      <c r="O85" s="232">
        <v>0.67448151487826868</v>
      </c>
      <c r="P85" s="231">
        <v>0.70950864422201998</v>
      </c>
    </row>
    <row r="86" spans="2:16" ht="10.5" customHeight="1" x14ac:dyDescent="0.2">
      <c r="B86" s="381" t="s">
        <v>4</v>
      </c>
      <c r="C86" s="381"/>
      <c r="D86" s="381"/>
      <c r="E86" s="381"/>
      <c r="F86" s="381"/>
      <c r="G86" s="381"/>
      <c r="H86" s="381"/>
      <c r="I86" s="381"/>
      <c r="J86" s="381"/>
      <c r="K86" s="381"/>
      <c r="L86" s="381"/>
      <c r="M86" s="381"/>
      <c r="N86" s="381"/>
      <c r="O86" s="381"/>
      <c r="P86" s="381"/>
    </row>
    <row r="87" spans="2:16" ht="10.5" customHeight="1" x14ac:dyDescent="0.2">
      <c r="B87" s="381"/>
      <c r="C87" s="381"/>
      <c r="D87" s="381"/>
      <c r="E87" s="381"/>
      <c r="F87" s="381"/>
      <c r="G87" s="380" t="s">
        <v>72</v>
      </c>
      <c r="H87" s="380"/>
      <c r="I87" s="380" t="s">
        <v>73</v>
      </c>
      <c r="J87" s="380"/>
      <c r="K87" s="380" t="s">
        <v>74</v>
      </c>
      <c r="L87" s="380"/>
      <c r="M87" s="380" t="s">
        <v>75</v>
      </c>
      <c r="N87" s="380"/>
      <c r="O87" s="380" t="s">
        <v>76</v>
      </c>
      <c r="P87" s="380"/>
    </row>
    <row r="88" spans="2:16" ht="10.5" customHeight="1" x14ac:dyDescent="0.2">
      <c r="B88" s="381"/>
      <c r="C88" s="381"/>
      <c r="D88" s="381"/>
      <c r="E88" s="381"/>
      <c r="F88" s="381"/>
      <c r="G88" s="380"/>
      <c r="H88" s="380"/>
      <c r="I88" s="380"/>
      <c r="J88" s="380"/>
      <c r="K88" s="380"/>
      <c r="L88" s="380"/>
      <c r="M88" s="380"/>
      <c r="N88" s="380"/>
      <c r="O88" s="380"/>
      <c r="P88" s="380"/>
    </row>
    <row r="89" spans="2:16" ht="10.5" customHeight="1" x14ac:dyDescent="0.2">
      <c r="B89" s="381"/>
      <c r="C89" s="381"/>
      <c r="D89" s="381"/>
      <c r="E89" s="381"/>
      <c r="F89" s="381"/>
      <c r="G89" s="380"/>
      <c r="H89" s="380"/>
      <c r="I89" s="380"/>
      <c r="J89" s="380"/>
      <c r="K89" s="380"/>
      <c r="L89" s="380"/>
      <c r="M89" s="380"/>
      <c r="N89" s="380"/>
      <c r="O89" s="380"/>
      <c r="P89" s="380"/>
    </row>
    <row r="90" spans="2:16" ht="10.5" customHeight="1" x14ac:dyDescent="0.2">
      <c r="B90" s="381"/>
      <c r="C90" s="381"/>
      <c r="D90" s="381"/>
      <c r="E90" s="381"/>
      <c r="F90" s="381"/>
      <c r="G90" s="225" t="s">
        <v>8</v>
      </c>
      <c r="H90" s="225" t="s">
        <v>77</v>
      </c>
      <c r="I90" s="225" t="s">
        <v>8</v>
      </c>
      <c r="J90" s="225" t="s">
        <v>77</v>
      </c>
      <c r="K90" s="225" t="s">
        <v>8</v>
      </c>
      <c r="L90" s="225" t="s">
        <v>77</v>
      </c>
      <c r="M90" s="225" t="s">
        <v>8</v>
      </c>
      <c r="N90" s="225" t="s">
        <v>77</v>
      </c>
      <c r="O90" s="225" t="s">
        <v>8</v>
      </c>
      <c r="P90" s="225" t="s">
        <v>77</v>
      </c>
    </row>
    <row r="91" spans="2:16" ht="10.5" customHeight="1" x14ac:dyDescent="0.2">
      <c r="B91" s="382"/>
      <c r="C91" s="382"/>
      <c r="D91" s="382"/>
      <c r="E91" s="382"/>
      <c r="F91" s="382"/>
      <c r="G91" s="226" t="s">
        <v>78</v>
      </c>
      <c r="H91" s="227">
        <v>0.38989990900818927</v>
      </c>
      <c r="I91" s="226" t="s">
        <v>79</v>
      </c>
      <c r="J91" s="227">
        <v>0.9065059144676979</v>
      </c>
      <c r="K91" s="226" t="s">
        <v>80</v>
      </c>
      <c r="L91" s="227">
        <v>0.78980891719745228</v>
      </c>
      <c r="M91" s="226" t="s">
        <v>81</v>
      </c>
      <c r="N91" s="227">
        <v>0.75454959053685167</v>
      </c>
      <c r="O91" s="226" t="s">
        <v>82</v>
      </c>
      <c r="P91" s="227">
        <v>0.70950864422201998</v>
      </c>
    </row>
    <row r="92" spans="2:16" ht="10.5" customHeight="1" x14ac:dyDescent="0.2">
      <c r="B92" s="228"/>
      <c r="C92" s="229"/>
      <c r="D92" s="229"/>
      <c r="E92" s="229"/>
      <c r="F92" s="229"/>
      <c r="G92" s="226" t="s">
        <v>83</v>
      </c>
      <c r="H92" s="227">
        <v>0.61010009099181073</v>
      </c>
      <c r="I92" s="226" t="s">
        <v>84</v>
      </c>
      <c r="J92" s="227">
        <v>9.3494085532302096E-2</v>
      </c>
      <c r="K92" s="226" t="s">
        <v>85</v>
      </c>
      <c r="L92" s="227">
        <v>0.21019108280254772</v>
      </c>
      <c r="M92" s="226" t="s">
        <v>86</v>
      </c>
      <c r="N92" s="227">
        <v>0.24545040946314833</v>
      </c>
      <c r="O92" s="226" t="s">
        <v>87</v>
      </c>
      <c r="P92" s="227">
        <v>0.29049135577798002</v>
      </c>
    </row>
    <row r="93" spans="2:16" ht="10.5" customHeight="1" x14ac:dyDescent="0.2">
      <c r="B93" s="189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</row>
    <row r="94" spans="2:16" ht="10.5" customHeight="1" x14ac:dyDescent="0.2"/>
    <row r="95" spans="2:16" ht="10.5" customHeight="1" x14ac:dyDescent="0.2"/>
    <row r="96" spans="2:1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</sheetData>
  <mergeCells count="20">
    <mergeCell ref="B91:F91"/>
    <mergeCell ref="B87:F90"/>
    <mergeCell ref="G87:H89"/>
    <mergeCell ref="I87:J89"/>
    <mergeCell ref="K87:L89"/>
    <mergeCell ref="M87:N89"/>
    <mergeCell ref="O87:P89"/>
    <mergeCell ref="B81:F81"/>
    <mergeCell ref="B82:F82"/>
    <mergeCell ref="B83:F83"/>
    <mergeCell ref="B84:F84"/>
    <mergeCell ref="B85:F85"/>
    <mergeCell ref="B86:P86"/>
    <mergeCell ref="B76:P76"/>
    <mergeCell ref="B77:F80"/>
    <mergeCell ref="G77:H79"/>
    <mergeCell ref="I77:J79"/>
    <mergeCell ref="K77:L79"/>
    <mergeCell ref="M77:N79"/>
    <mergeCell ref="O77:P79"/>
  </mergeCells>
  <pageMargins left="0.7" right="0.7" top="0.75" bottom="0.75" header="0.3" footer="0.3"/>
  <pageSetup paperSize="9" scale="33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E08B2-09CD-452F-A8DD-0BF9A004001A}">
  <sheetPr>
    <tabColor theme="4" tint="0.39997558519241921"/>
    <pageSetUpPr fitToPage="1"/>
  </sheetPr>
  <dimension ref="B6:P852"/>
  <sheetViews>
    <sheetView showGridLines="0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4.85546875" customWidth="1"/>
    <col min="7" max="16" width="11.28515625" customWidth="1"/>
    <col min="17" max="32" width="7.42578125" customWidth="1"/>
    <col min="33" max="41" width="8.5703125" customWidth="1"/>
  </cols>
  <sheetData>
    <row r="6" spans="2:16" ht="10.5" customHeight="1" x14ac:dyDescent="0.2">
      <c r="B6" s="276"/>
    </row>
    <row r="7" spans="2:16" ht="10.5" customHeight="1" x14ac:dyDescent="0.2"/>
    <row r="8" spans="2:16" ht="10.5" customHeight="1" x14ac:dyDescent="0.2"/>
    <row r="9" spans="2:16" ht="10.5" customHeight="1" x14ac:dyDescent="0.2"/>
    <row r="10" spans="2:16" ht="10.5" customHeight="1" x14ac:dyDescent="0.2">
      <c r="B10" s="373" t="s">
        <v>4</v>
      </c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373"/>
      <c r="O10" s="373"/>
      <c r="P10" s="373"/>
    </row>
    <row r="11" spans="2:16" ht="10.5" customHeight="1" x14ac:dyDescent="0.2">
      <c r="B11" s="373" t="s">
        <v>48</v>
      </c>
      <c r="C11" s="373"/>
      <c r="D11" s="373"/>
      <c r="E11" s="373"/>
      <c r="F11" s="373"/>
      <c r="G11" s="379" t="s">
        <v>72</v>
      </c>
      <c r="H11" s="379"/>
      <c r="I11" s="379" t="s">
        <v>73</v>
      </c>
      <c r="J11" s="379"/>
      <c r="K11" s="379" t="s">
        <v>74</v>
      </c>
      <c r="L11" s="379"/>
      <c r="M11" s="379" t="s">
        <v>75</v>
      </c>
      <c r="N11" s="379"/>
      <c r="O11" s="379" t="s">
        <v>76</v>
      </c>
      <c r="P11" s="379"/>
    </row>
    <row r="12" spans="2:16" ht="10.5" customHeight="1" x14ac:dyDescent="0.2">
      <c r="B12" s="373"/>
      <c r="C12" s="373"/>
      <c r="D12" s="373"/>
      <c r="E12" s="373"/>
      <c r="F12" s="373"/>
      <c r="G12" s="379"/>
      <c r="H12" s="379"/>
      <c r="I12" s="379"/>
      <c r="J12" s="379"/>
      <c r="K12" s="379"/>
      <c r="L12" s="379"/>
      <c r="M12" s="379"/>
      <c r="N12" s="379"/>
      <c r="O12" s="379"/>
      <c r="P12" s="379"/>
    </row>
    <row r="13" spans="2:16" ht="10.5" customHeight="1" x14ac:dyDescent="0.2">
      <c r="B13" s="373"/>
      <c r="C13" s="373"/>
      <c r="D13" s="373"/>
      <c r="E13" s="373"/>
      <c r="F13" s="373"/>
      <c r="G13" s="379"/>
      <c r="H13" s="379"/>
      <c r="I13" s="379"/>
      <c r="J13" s="379"/>
      <c r="K13" s="379"/>
      <c r="L13" s="379"/>
      <c r="M13" s="379"/>
      <c r="N13" s="379"/>
      <c r="O13" s="379"/>
      <c r="P13" s="379"/>
    </row>
    <row r="14" spans="2:16" ht="10.5" customHeight="1" x14ac:dyDescent="0.2">
      <c r="B14" s="373"/>
      <c r="C14" s="373"/>
      <c r="D14" s="373"/>
      <c r="E14" s="373"/>
      <c r="F14" s="373"/>
      <c r="G14" s="210" t="s">
        <v>8</v>
      </c>
      <c r="H14" s="210" t="s">
        <v>77</v>
      </c>
      <c r="I14" s="210" t="s">
        <v>8</v>
      </c>
      <c r="J14" s="210" t="s">
        <v>77</v>
      </c>
      <c r="K14" s="210" t="s">
        <v>8</v>
      </c>
      <c r="L14" s="210" t="s">
        <v>77</v>
      </c>
      <c r="M14" s="210" t="s">
        <v>8</v>
      </c>
      <c r="N14" s="210" t="s">
        <v>77</v>
      </c>
      <c r="O14" s="210" t="s">
        <v>8</v>
      </c>
      <c r="P14" s="210" t="s">
        <v>77</v>
      </c>
    </row>
    <row r="15" spans="2:16" ht="10.5" customHeight="1" x14ac:dyDescent="0.2">
      <c r="B15" s="375" t="s">
        <v>50</v>
      </c>
      <c r="C15" s="375"/>
      <c r="D15" s="375"/>
      <c r="E15" s="375"/>
      <c r="F15" s="375"/>
      <c r="G15" s="220">
        <v>0.43523316062176165</v>
      </c>
      <c r="H15" s="230">
        <v>0.38989990900818927</v>
      </c>
      <c r="I15" s="220">
        <v>0.89378238341968907</v>
      </c>
      <c r="J15" s="230">
        <v>0.9065059144676979</v>
      </c>
      <c r="K15" s="220">
        <v>0.86010362694300513</v>
      </c>
      <c r="L15" s="230">
        <v>0.78980891719745228</v>
      </c>
      <c r="M15" s="220">
        <v>0.71243523316062174</v>
      </c>
      <c r="N15" s="230">
        <v>0.75454959053685167</v>
      </c>
      <c r="O15" s="220">
        <v>0.61658031088082899</v>
      </c>
      <c r="P15" s="231">
        <v>0.70950864422201998</v>
      </c>
    </row>
    <row r="16" spans="2:16" ht="10.5" customHeight="1" x14ac:dyDescent="0.2">
      <c r="B16" s="375" t="s">
        <v>51</v>
      </c>
      <c r="C16" s="375"/>
      <c r="D16" s="375"/>
      <c r="E16" s="375"/>
      <c r="F16" s="375"/>
      <c r="G16" s="232">
        <v>0.38194444444444442</v>
      </c>
      <c r="H16" s="230">
        <v>0.38989990900818927</v>
      </c>
      <c r="I16" s="232">
        <v>0.89583333333333337</v>
      </c>
      <c r="J16" s="230">
        <v>0.9065059144676979</v>
      </c>
      <c r="K16" s="232">
        <v>0.86111111111111116</v>
      </c>
      <c r="L16" s="230">
        <v>0.78980891719745228</v>
      </c>
      <c r="M16" s="232">
        <v>0.70138888888888884</v>
      </c>
      <c r="N16" s="230">
        <v>0.75454959053685167</v>
      </c>
      <c r="O16" s="232">
        <v>0.52777777777777779</v>
      </c>
      <c r="P16" s="231">
        <v>0.70950864422201998</v>
      </c>
    </row>
    <row r="17" spans="2:16" ht="10.5" customHeight="1" x14ac:dyDescent="0.2">
      <c r="B17" s="375" t="s">
        <v>52</v>
      </c>
      <c r="C17" s="375"/>
      <c r="D17" s="375"/>
      <c r="E17" s="375"/>
      <c r="F17" s="375"/>
      <c r="G17" s="232">
        <v>0.33547351524879615</v>
      </c>
      <c r="H17" s="230">
        <v>0.38989990900818927</v>
      </c>
      <c r="I17" s="232">
        <v>0.8972712680577849</v>
      </c>
      <c r="J17" s="230">
        <v>0.9065059144676979</v>
      </c>
      <c r="K17" s="232">
        <v>0.8619582664526485</v>
      </c>
      <c r="L17" s="230">
        <v>0.78980891719745228</v>
      </c>
      <c r="M17" s="232">
        <v>0.666131621187801</v>
      </c>
      <c r="N17" s="230">
        <v>0.75454959053685167</v>
      </c>
      <c r="O17" s="232">
        <v>0.5634028892455859</v>
      </c>
      <c r="P17" s="231">
        <v>0.70950864422201998</v>
      </c>
    </row>
    <row r="18" spans="2:16" ht="10.5" customHeight="1" x14ac:dyDescent="0.2">
      <c r="B18" s="375" t="s">
        <v>53</v>
      </c>
      <c r="C18" s="375"/>
      <c r="D18" s="375"/>
      <c r="E18" s="375"/>
      <c r="F18" s="375"/>
      <c r="G18" s="232">
        <v>0.4217432052483599</v>
      </c>
      <c r="H18" s="230">
        <v>0.38989990900818927</v>
      </c>
      <c r="I18" s="232">
        <v>0.90206185567010311</v>
      </c>
      <c r="J18" s="230">
        <v>0.9065059144676979</v>
      </c>
      <c r="K18" s="232">
        <v>0.73477038425492036</v>
      </c>
      <c r="L18" s="230">
        <v>0.78980891719745228</v>
      </c>
      <c r="M18" s="232">
        <v>0.76850984067478911</v>
      </c>
      <c r="N18" s="230">
        <v>0.75454959053685167</v>
      </c>
      <c r="O18" s="232">
        <v>0.79943767572633551</v>
      </c>
      <c r="P18" s="231">
        <v>0.70950864422201998</v>
      </c>
    </row>
    <row r="19" spans="2:16" ht="10.5" customHeight="1" x14ac:dyDescent="0.2">
      <c r="B19" s="375" t="s">
        <v>54</v>
      </c>
      <c r="C19" s="375"/>
      <c r="D19" s="375"/>
      <c r="E19" s="375"/>
      <c r="F19" s="375"/>
      <c r="G19" s="232">
        <v>0.34445446348061315</v>
      </c>
      <c r="H19" s="230">
        <v>0.38989990900818927</v>
      </c>
      <c r="I19" s="232">
        <v>0.92605951307484224</v>
      </c>
      <c r="J19" s="230">
        <v>0.9065059144676979</v>
      </c>
      <c r="K19" s="232">
        <v>0.82146077547339946</v>
      </c>
      <c r="L19" s="230">
        <v>0.78980891719745228</v>
      </c>
      <c r="M19" s="232">
        <v>0.79891794409377814</v>
      </c>
      <c r="N19" s="230">
        <v>0.75454959053685167</v>
      </c>
      <c r="O19" s="232">
        <v>0.67448151487826868</v>
      </c>
      <c r="P19" s="231">
        <v>0.70950864422201998</v>
      </c>
    </row>
    <row r="20" spans="2:16" ht="10.5" customHeight="1" x14ac:dyDescent="0.2">
      <c r="B20" s="381" t="s">
        <v>4</v>
      </c>
      <c r="C20" s="381"/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1"/>
      <c r="O20" s="381"/>
      <c r="P20" s="381"/>
    </row>
    <row r="21" spans="2:16" ht="10.5" customHeight="1" x14ac:dyDescent="0.2">
      <c r="B21" s="381"/>
      <c r="C21" s="381"/>
      <c r="D21" s="381"/>
      <c r="E21" s="381"/>
      <c r="F21" s="381"/>
      <c r="G21" s="380" t="s">
        <v>72</v>
      </c>
      <c r="H21" s="380"/>
      <c r="I21" s="380" t="s">
        <v>73</v>
      </c>
      <c r="J21" s="380"/>
      <c r="K21" s="380" t="s">
        <v>74</v>
      </c>
      <c r="L21" s="380"/>
      <c r="M21" s="380" t="s">
        <v>75</v>
      </c>
      <c r="N21" s="380"/>
      <c r="O21" s="380" t="s">
        <v>76</v>
      </c>
      <c r="P21" s="380"/>
    </row>
    <row r="22" spans="2:16" ht="10.5" customHeight="1" x14ac:dyDescent="0.2">
      <c r="B22" s="381"/>
      <c r="C22" s="381"/>
      <c r="D22" s="381"/>
      <c r="E22" s="381"/>
      <c r="F22" s="381"/>
      <c r="G22" s="380"/>
      <c r="H22" s="380"/>
      <c r="I22" s="380"/>
      <c r="J22" s="380"/>
      <c r="K22" s="380"/>
      <c r="L22" s="380"/>
      <c r="M22" s="380"/>
      <c r="N22" s="380"/>
      <c r="O22" s="380"/>
      <c r="P22" s="380"/>
    </row>
    <row r="23" spans="2:16" ht="10.5" customHeight="1" x14ac:dyDescent="0.2">
      <c r="B23" s="381"/>
      <c r="C23" s="381"/>
      <c r="D23" s="381"/>
      <c r="E23" s="381"/>
      <c r="F23" s="381"/>
      <c r="G23" s="380"/>
      <c r="H23" s="380"/>
      <c r="I23" s="380"/>
      <c r="J23" s="380"/>
      <c r="K23" s="380"/>
      <c r="L23" s="380"/>
      <c r="M23" s="380"/>
      <c r="N23" s="380"/>
      <c r="O23" s="380"/>
      <c r="P23" s="380"/>
    </row>
    <row r="24" spans="2:16" ht="10.5" customHeight="1" x14ac:dyDescent="0.2">
      <c r="B24" s="381"/>
      <c r="C24" s="381"/>
      <c r="D24" s="381"/>
      <c r="E24" s="381"/>
      <c r="F24" s="381"/>
      <c r="G24" s="225" t="s">
        <v>8</v>
      </c>
      <c r="H24" s="225" t="s">
        <v>77</v>
      </c>
      <c r="I24" s="225" t="s">
        <v>8</v>
      </c>
      <c r="J24" s="225" t="s">
        <v>77</v>
      </c>
      <c r="K24" s="225" t="s">
        <v>8</v>
      </c>
      <c r="L24" s="225" t="s">
        <v>77</v>
      </c>
      <c r="M24" s="225" t="s">
        <v>8</v>
      </c>
      <c r="N24" s="225" t="s">
        <v>77</v>
      </c>
      <c r="O24" s="225" t="s">
        <v>8</v>
      </c>
      <c r="P24" s="225" t="s">
        <v>77</v>
      </c>
    </row>
    <row r="25" spans="2:16" ht="10.5" customHeight="1" x14ac:dyDescent="0.2">
      <c r="B25" s="382"/>
      <c r="C25" s="382"/>
      <c r="D25" s="382"/>
      <c r="E25" s="382"/>
      <c r="F25" s="382"/>
      <c r="G25" s="226" t="s">
        <v>78</v>
      </c>
      <c r="H25" s="227">
        <v>0.38989990900818927</v>
      </c>
      <c r="I25" s="226" t="s">
        <v>79</v>
      </c>
      <c r="J25" s="227">
        <v>0.9065059144676979</v>
      </c>
      <c r="K25" s="226" t="s">
        <v>80</v>
      </c>
      <c r="L25" s="227">
        <v>0.78980891719745228</v>
      </c>
      <c r="M25" s="226" t="s">
        <v>81</v>
      </c>
      <c r="N25" s="227">
        <v>0.75454959053685167</v>
      </c>
      <c r="O25" s="226" t="s">
        <v>82</v>
      </c>
      <c r="P25" s="227">
        <v>0.70950864422201998</v>
      </c>
    </row>
    <row r="26" spans="2:16" ht="10.5" customHeight="1" x14ac:dyDescent="0.2">
      <c r="B26" s="228"/>
      <c r="C26" s="229"/>
      <c r="D26" s="229"/>
      <c r="E26" s="229"/>
      <c r="F26" s="229"/>
      <c r="G26" s="226" t="s">
        <v>83</v>
      </c>
      <c r="H26" s="227">
        <v>0.61010009099181073</v>
      </c>
      <c r="I26" s="226" t="s">
        <v>84</v>
      </c>
      <c r="J26" s="227">
        <v>9.3494085532302096E-2</v>
      </c>
      <c r="K26" s="226" t="s">
        <v>85</v>
      </c>
      <c r="L26" s="227">
        <v>0.21019108280254772</v>
      </c>
      <c r="M26" s="226" t="s">
        <v>86</v>
      </c>
      <c r="N26" s="227">
        <v>0.24545040946314833</v>
      </c>
      <c r="O26" s="226" t="s">
        <v>87</v>
      </c>
      <c r="P26" s="227">
        <v>0.29049135577798002</v>
      </c>
    </row>
    <row r="27" spans="2:16" ht="10.5" customHeight="1" x14ac:dyDescent="0.2"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</row>
    <row r="28" spans="2:16" ht="10.5" customHeight="1" x14ac:dyDescent="0.2"/>
    <row r="29" spans="2:16" ht="10.5" customHeight="1" x14ac:dyDescent="0.2"/>
    <row r="30" spans="2:16" ht="10.5" customHeight="1" x14ac:dyDescent="0.2"/>
    <row r="31" spans="2:16" ht="10.5" customHeight="1" x14ac:dyDescent="0.2"/>
    <row r="32" spans="2:16" ht="10.5" customHeight="1" x14ac:dyDescent="0.2"/>
    <row r="33" ht="10.5" customHeight="1" x14ac:dyDescent="0.2"/>
    <row r="34" ht="10.5" customHeight="1" x14ac:dyDescent="0.2"/>
    <row r="35" ht="10.5" customHeight="1" x14ac:dyDescent="0.2"/>
    <row r="36" ht="10.5" customHeight="1" x14ac:dyDescent="0.2"/>
    <row r="37" ht="10.5" customHeight="1" x14ac:dyDescent="0.2"/>
    <row r="38" ht="10.5" customHeight="1" x14ac:dyDescent="0.2"/>
    <row r="39" ht="10.5" customHeight="1" x14ac:dyDescent="0.2"/>
    <row r="40" ht="10.5" customHeight="1" x14ac:dyDescent="0.2"/>
    <row r="41" ht="10.5" customHeight="1" x14ac:dyDescent="0.2"/>
    <row r="42" ht="10.5" customHeight="1" x14ac:dyDescent="0.2"/>
    <row r="43" ht="10.5" customHeight="1" x14ac:dyDescent="0.2"/>
    <row r="44" ht="10.5" customHeight="1" x14ac:dyDescent="0.2"/>
    <row r="45" ht="10.5" customHeight="1" x14ac:dyDescent="0.2"/>
    <row r="46" ht="10.5" customHeight="1" x14ac:dyDescent="0.2"/>
    <row r="47" ht="10.5" customHeight="1" x14ac:dyDescent="0.2"/>
    <row r="48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</sheetData>
  <mergeCells count="20">
    <mergeCell ref="B25:F25"/>
    <mergeCell ref="B21:F24"/>
    <mergeCell ref="G21:H23"/>
    <mergeCell ref="I21:J23"/>
    <mergeCell ref="K21:L23"/>
    <mergeCell ref="M21:N23"/>
    <mergeCell ref="O21:P23"/>
    <mergeCell ref="B15:F15"/>
    <mergeCell ref="B16:F16"/>
    <mergeCell ref="B17:F17"/>
    <mergeCell ref="B18:F18"/>
    <mergeCell ref="B19:F19"/>
    <mergeCell ref="B20:P20"/>
    <mergeCell ref="B10:P10"/>
    <mergeCell ref="B11:F14"/>
    <mergeCell ref="G11:H13"/>
    <mergeCell ref="I11:J13"/>
    <mergeCell ref="K11:L13"/>
    <mergeCell ref="M11:N13"/>
    <mergeCell ref="O11:P13"/>
  </mergeCells>
  <pageMargins left="0.7" right="0.7" top="0.75" bottom="0.75" header="0.3" footer="0.3"/>
  <pageSetup paperSize="9" scale="33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85D82-66F8-4D5F-918F-8E6A79A31697}">
  <sheetPr>
    <tabColor theme="4" tint="0.39997558519241921"/>
    <pageSetUpPr fitToPage="1"/>
  </sheetPr>
  <dimension ref="B10:P875"/>
  <sheetViews>
    <sheetView showGridLines="0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4.85546875" customWidth="1"/>
    <col min="7" max="16" width="11.28515625" customWidth="1"/>
    <col min="17" max="32" width="7.42578125" customWidth="1"/>
    <col min="33" max="41" width="8.5703125" customWidth="1"/>
  </cols>
  <sheetData>
    <row r="10" ht="10.5" customHeight="1" x14ac:dyDescent="0.2"/>
    <row r="11" ht="10.5" customHeight="1" x14ac:dyDescent="0.2"/>
    <row r="12" ht="10.5" customHeight="1" x14ac:dyDescent="0.2"/>
    <row r="13" ht="10.5" customHeight="1" x14ac:dyDescent="0.2"/>
    <row r="14" ht="10.5" customHeight="1" x14ac:dyDescent="0.2"/>
    <row r="15" ht="10.5" customHeight="1" x14ac:dyDescent="0.2"/>
    <row r="16" ht="10.5" customHeight="1" x14ac:dyDescent="0.2"/>
    <row r="17" ht="10.5" customHeight="1" x14ac:dyDescent="0.2"/>
    <row r="18" ht="10.5" customHeight="1" x14ac:dyDescent="0.2"/>
    <row r="19" ht="10.5" customHeight="1" x14ac:dyDescent="0.2"/>
    <row r="20" ht="10.5" customHeight="1" x14ac:dyDescent="0.2"/>
    <row r="21" ht="10.5" customHeight="1" x14ac:dyDescent="0.2"/>
    <row r="22" ht="10.5" customHeight="1" x14ac:dyDescent="0.2"/>
    <row r="23" ht="10.5" customHeight="1" x14ac:dyDescent="0.2"/>
    <row r="24" ht="10.5" customHeight="1" x14ac:dyDescent="0.2"/>
    <row r="25" ht="10.5" customHeight="1" x14ac:dyDescent="0.2"/>
    <row r="26" ht="10.5" customHeight="1" x14ac:dyDescent="0.2"/>
    <row r="27" ht="10.5" customHeight="1" x14ac:dyDescent="0.2"/>
    <row r="28" ht="10.5" customHeight="1" x14ac:dyDescent="0.2"/>
    <row r="29" ht="10.5" customHeight="1" x14ac:dyDescent="0.2"/>
    <row r="30" ht="10.5" customHeight="1" x14ac:dyDescent="0.2"/>
    <row r="31" ht="10.5" customHeight="1" x14ac:dyDescent="0.2"/>
    <row r="32" ht="10.5" customHeight="1" x14ac:dyDescent="0.2"/>
    <row r="33" spans="2:16" ht="10.5" customHeight="1" x14ac:dyDescent="0.2">
      <c r="B33" s="373" t="s">
        <v>4</v>
      </c>
      <c r="C33" s="373"/>
      <c r="D33" s="373"/>
      <c r="E33" s="373"/>
      <c r="F33" s="373"/>
      <c r="G33" s="373"/>
      <c r="H33" s="373"/>
      <c r="I33" s="373"/>
      <c r="J33" s="373"/>
      <c r="K33" s="373"/>
      <c r="L33" s="373"/>
      <c r="M33" s="373"/>
      <c r="N33" s="373"/>
      <c r="O33" s="373"/>
      <c r="P33" s="373"/>
    </row>
    <row r="34" spans="2:16" ht="10.5" customHeight="1" x14ac:dyDescent="0.2">
      <c r="B34" s="373" t="s">
        <v>48</v>
      </c>
      <c r="C34" s="373"/>
      <c r="D34" s="373"/>
      <c r="E34" s="373"/>
      <c r="F34" s="373"/>
      <c r="G34" s="379" t="s">
        <v>72</v>
      </c>
      <c r="H34" s="379"/>
      <c r="I34" s="379" t="s">
        <v>73</v>
      </c>
      <c r="J34" s="379"/>
      <c r="K34" s="379" t="s">
        <v>74</v>
      </c>
      <c r="L34" s="379"/>
      <c r="M34" s="379" t="s">
        <v>75</v>
      </c>
      <c r="N34" s="379"/>
      <c r="O34" s="379" t="s">
        <v>76</v>
      </c>
      <c r="P34" s="379"/>
    </row>
    <row r="35" spans="2:16" ht="10.5" customHeight="1" x14ac:dyDescent="0.2">
      <c r="B35" s="373"/>
      <c r="C35" s="373"/>
      <c r="D35" s="373"/>
      <c r="E35" s="373"/>
      <c r="F35" s="373"/>
      <c r="G35" s="379"/>
      <c r="H35" s="379"/>
      <c r="I35" s="379"/>
      <c r="J35" s="379"/>
      <c r="K35" s="379"/>
      <c r="L35" s="379"/>
      <c r="M35" s="379"/>
      <c r="N35" s="379"/>
      <c r="O35" s="379"/>
      <c r="P35" s="379"/>
    </row>
    <row r="36" spans="2:16" ht="10.5" customHeight="1" x14ac:dyDescent="0.2">
      <c r="B36" s="373"/>
      <c r="C36" s="373"/>
      <c r="D36" s="373"/>
      <c r="E36" s="373"/>
      <c r="F36" s="373"/>
      <c r="G36" s="379"/>
      <c r="H36" s="379"/>
      <c r="I36" s="379"/>
      <c r="J36" s="379"/>
      <c r="K36" s="379"/>
      <c r="L36" s="379"/>
      <c r="M36" s="379"/>
      <c r="N36" s="379"/>
      <c r="O36" s="379"/>
      <c r="P36" s="379"/>
    </row>
    <row r="37" spans="2:16" ht="10.5" customHeight="1" x14ac:dyDescent="0.2">
      <c r="B37" s="373"/>
      <c r="C37" s="373"/>
      <c r="D37" s="373"/>
      <c r="E37" s="373"/>
      <c r="F37" s="373"/>
      <c r="G37" s="210" t="s">
        <v>8</v>
      </c>
      <c r="H37" s="210" t="s">
        <v>77</v>
      </c>
      <c r="I37" s="210" t="s">
        <v>8</v>
      </c>
      <c r="J37" s="210" t="s">
        <v>77</v>
      </c>
      <c r="K37" s="210" t="s">
        <v>8</v>
      </c>
      <c r="L37" s="210" t="s">
        <v>77</v>
      </c>
      <c r="M37" s="210" t="s">
        <v>8</v>
      </c>
      <c r="N37" s="210" t="s">
        <v>77</v>
      </c>
      <c r="O37" s="210" t="s">
        <v>8</v>
      </c>
      <c r="P37" s="210" t="s">
        <v>77</v>
      </c>
    </row>
    <row r="38" spans="2:16" ht="10.5" customHeight="1" x14ac:dyDescent="0.2">
      <c r="B38" s="375" t="s">
        <v>50</v>
      </c>
      <c r="C38" s="375"/>
      <c r="D38" s="375"/>
      <c r="E38" s="375"/>
      <c r="F38" s="375"/>
      <c r="G38" s="220">
        <v>0.43523316062176165</v>
      </c>
      <c r="H38" s="230">
        <v>0.38989990900818927</v>
      </c>
      <c r="I38" s="220">
        <v>0.89378238341968907</v>
      </c>
      <c r="J38" s="230">
        <v>0.9065059144676979</v>
      </c>
      <c r="K38" s="220">
        <v>0.86010362694300513</v>
      </c>
      <c r="L38" s="230">
        <v>0.78980891719745228</v>
      </c>
      <c r="M38" s="220">
        <v>0.71243523316062174</v>
      </c>
      <c r="N38" s="230">
        <v>0.75454959053685167</v>
      </c>
      <c r="O38" s="220">
        <v>0.61658031088082899</v>
      </c>
      <c r="P38" s="231">
        <v>0.70950864422201998</v>
      </c>
    </row>
    <row r="39" spans="2:16" ht="10.5" customHeight="1" x14ac:dyDescent="0.2">
      <c r="B39" s="375" t="s">
        <v>51</v>
      </c>
      <c r="C39" s="375"/>
      <c r="D39" s="375"/>
      <c r="E39" s="375"/>
      <c r="F39" s="375"/>
      <c r="G39" s="232">
        <v>0.38194444444444442</v>
      </c>
      <c r="H39" s="230">
        <v>0.38989990900818927</v>
      </c>
      <c r="I39" s="232">
        <v>0.89583333333333337</v>
      </c>
      <c r="J39" s="230">
        <v>0.9065059144676979</v>
      </c>
      <c r="K39" s="232">
        <v>0.86111111111111116</v>
      </c>
      <c r="L39" s="230">
        <v>0.78980891719745228</v>
      </c>
      <c r="M39" s="232">
        <v>0.70138888888888884</v>
      </c>
      <c r="N39" s="230">
        <v>0.75454959053685167</v>
      </c>
      <c r="O39" s="232">
        <v>0.52777777777777779</v>
      </c>
      <c r="P39" s="231">
        <v>0.70950864422201998</v>
      </c>
    </row>
    <row r="40" spans="2:16" ht="10.5" customHeight="1" x14ac:dyDescent="0.2">
      <c r="B40" s="375" t="s">
        <v>52</v>
      </c>
      <c r="C40" s="375"/>
      <c r="D40" s="375"/>
      <c r="E40" s="375"/>
      <c r="F40" s="375"/>
      <c r="G40" s="232">
        <v>0.33547351524879615</v>
      </c>
      <c r="H40" s="230">
        <v>0.38989990900818927</v>
      </c>
      <c r="I40" s="232">
        <v>0.8972712680577849</v>
      </c>
      <c r="J40" s="230">
        <v>0.9065059144676979</v>
      </c>
      <c r="K40" s="232">
        <v>0.8619582664526485</v>
      </c>
      <c r="L40" s="230">
        <v>0.78980891719745228</v>
      </c>
      <c r="M40" s="232">
        <v>0.666131621187801</v>
      </c>
      <c r="N40" s="230">
        <v>0.75454959053685167</v>
      </c>
      <c r="O40" s="232">
        <v>0.5634028892455859</v>
      </c>
      <c r="P40" s="231">
        <v>0.70950864422201998</v>
      </c>
    </row>
    <row r="41" spans="2:16" ht="10.5" customHeight="1" x14ac:dyDescent="0.2">
      <c r="B41" s="375" t="s">
        <v>53</v>
      </c>
      <c r="C41" s="375"/>
      <c r="D41" s="375"/>
      <c r="E41" s="375"/>
      <c r="F41" s="375"/>
      <c r="G41" s="232">
        <v>0.4217432052483599</v>
      </c>
      <c r="H41" s="230">
        <v>0.38989990900818927</v>
      </c>
      <c r="I41" s="232">
        <v>0.90206185567010311</v>
      </c>
      <c r="J41" s="230">
        <v>0.9065059144676979</v>
      </c>
      <c r="K41" s="232">
        <v>0.73477038425492036</v>
      </c>
      <c r="L41" s="230">
        <v>0.78980891719745228</v>
      </c>
      <c r="M41" s="232">
        <v>0.76850984067478911</v>
      </c>
      <c r="N41" s="230">
        <v>0.75454959053685167</v>
      </c>
      <c r="O41" s="232">
        <v>0.79943767572633551</v>
      </c>
      <c r="P41" s="231">
        <v>0.70950864422201998</v>
      </c>
    </row>
    <row r="42" spans="2:16" ht="10.5" customHeight="1" x14ac:dyDescent="0.2">
      <c r="B42" s="375" t="s">
        <v>54</v>
      </c>
      <c r="C42" s="375"/>
      <c r="D42" s="375"/>
      <c r="E42" s="375"/>
      <c r="F42" s="375"/>
      <c r="G42" s="232">
        <v>0.34445446348061315</v>
      </c>
      <c r="H42" s="230">
        <v>0.38989990900818927</v>
      </c>
      <c r="I42" s="232">
        <v>0.92605951307484224</v>
      </c>
      <c r="J42" s="230">
        <v>0.9065059144676979</v>
      </c>
      <c r="K42" s="232">
        <v>0.82146077547339946</v>
      </c>
      <c r="L42" s="230">
        <v>0.78980891719745228</v>
      </c>
      <c r="M42" s="232">
        <v>0.79891794409377814</v>
      </c>
      <c r="N42" s="230">
        <v>0.75454959053685167</v>
      </c>
      <c r="O42" s="232">
        <v>0.67448151487826868</v>
      </c>
      <c r="P42" s="231">
        <v>0.70950864422201998</v>
      </c>
    </row>
    <row r="43" spans="2:16" ht="10.5" customHeight="1" x14ac:dyDescent="0.2">
      <c r="B43" s="381" t="s">
        <v>4</v>
      </c>
      <c r="C43" s="381"/>
      <c r="D43" s="381"/>
      <c r="E43" s="381"/>
      <c r="F43" s="381"/>
      <c r="G43" s="381"/>
      <c r="H43" s="381"/>
      <c r="I43" s="381"/>
      <c r="J43" s="381"/>
      <c r="K43" s="381"/>
      <c r="L43" s="381"/>
      <c r="M43" s="381"/>
      <c r="N43" s="381"/>
      <c r="O43" s="381"/>
      <c r="P43" s="381"/>
    </row>
    <row r="44" spans="2:16" ht="10.5" customHeight="1" x14ac:dyDescent="0.2">
      <c r="B44" s="381"/>
      <c r="C44" s="381"/>
      <c r="D44" s="381"/>
      <c r="E44" s="381"/>
      <c r="F44" s="381"/>
      <c r="G44" s="380" t="s">
        <v>72</v>
      </c>
      <c r="H44" s="380"/>
      <c r="I44" s="380" t="s">
        <v>73</v>
      </c>
      <c r="J44" s="380"/>
      <c r="K44" s="380" t="s">
        <v>74</v>
      </c>
      <c r="L44" s="380"/>
      <c r="M44" s="380" t="s">
        <v>75</v>
      </c>
      <c r="N44" s="380"/>
      <c r="O44" s="380" t="s">
        <v>76</v>
      </c>
      <c r="P44" s="380"/>
    </row>
    <row r="45" spans="2:16" ht="10.5" customHeight="1" x14ac:dyDescent="0.2">
      <c r="B45" s="381"/>
      <c r="C45" s="381"/>
      <c r="D45" s="381"/>
      <c r="E45" s="381"/>
      <c r="F45" s="381"/>
      <c r="G45" s="380"/>
      <c r="H45" s="380"/>
      <c r="I45" s="380"/>
      <c r="J45" s="380"/>
      <c r="K45" s="380"/>
      <c r="L45" s="380"/>
      <c r="M45" s="380"/>
      <c r="N45" s="380"/>
      <c r="O45" s="380"/>
      <c r="P45" s="380"/>
    </row>
    <row r="46" spans="2:16" ht="10.5" customHeight="1" x14ac:dyDescent="0.2">
      <c r="B46" s="381"/>
      <c r="C46" s="381"/>
      <c r="D46" s="381"/>
      <c r="E46" s="381"/>
      <c r="F46" s="381"/>
      <c r="G46" s="380"/>
      <c r="H46" s="380"/>
      <c r="I46" s="380"/>
      <c r="J46" s="380"/>
      <c r="K46" s="380"/>
      <c r="L46" s="380"/>
      <c r="M46" s="380"/>
      <c r="N46" s="380"/>
      <c r="O46" s="380"/>
      <c r="P46" s="380"/>
    </row>
    <row r="47" spans="2:16" ht="10.5" customHeight="1" x14ac:dyDescent="0.2">
      <c r="B47" s="381"/>
      <c r="C47" s="381"/>
      <c r="D47" s="381"/>
      <c r="E47" s="381"/>
      <c r="F47" s="381"/>
      <c r="G47" s="225" t="s">
        <v>8</v>
      </c>
      <c r="H47" s="225" t="s">
        <v>77</v>
      </c>
      <c r="I47" s="225" t="s">
        <v>8</v>
      </c>
      <c r="J47" s="225" t="s">
        <v>77</v>
      </c>
      <c r="K47" s="225" t="s">
        <v>8</v>
      </c>
      <c r="L47" s="225" t="s">
        <v>77</v>
      </c>
      <c r="M47" s="225" t="s">
        <v>8</v>
      </c>
      <c r="N47" s="225" t="s">
        <v>77</v>
      </c>
      <c r="O47" s="225" t="s">
        <v>8</v>
      </c>
      <c r="P47" s="225" t="s">
        <v>77</v>
      </c>
    </row>
    <row r="48" spans="2:16" ht="10.5" customHeight="1" x14ac:dyDescent="0.2">
      <c r="B48" s="382"/>
      <c r="C48" s="382"/>
      <c r="D48" s="382"/>
      <c r="E48" s="382"/>
      <c r="F48" s="382"/>
      <c r="G48" s="226" t="s">
        <v>78</v>
      </c>
      <c r="H48" s="227">
        <v>0.38989990900818927</v>
      </c>
      <c r="I48" s="226" t="s">
        <v>79</v>
      </c>
      <c r="J48" s="227">
        <v>0.9065059144676979</v>
      </c>
      <c r="K48" s="226" t="s">
        <v>80</v>
      </c>
      <c r="L48" s="227">
        <v>0.78980891719745228</v>
      </c>
      <c r="M48" s="226" t="s">
        <v>81</v>
      </c>
      <c r="N48" s="227">
        <v>0.75454959053685167</v>
      </c>
      <c r="O48" s="226" t="s">
        <v>82</v>
      </c>
      <c r="P48" s="227">
        <v>0.70950864422201998</v>
      </c>
    </row>
    <row r="49" spans="2:16" ht="10.5" customHeight="1" x14ac:dyDescent="0.2">
      <c r="B49" s="228"/>
      <c r="C49" s="229"/>
      <c r="D49" s="229"/>
      <c r="E49" s="229"/>
      <c r="F49" s="229"/>
      <c r="G49" s="226" t="s">
        <v>83</v>
      </c>
      <c r="H49" s="227">
        <v>0.61010009099181073</v>
      </c>
      <c r="I49" s="226" t="s">
        <v>84</v>
      </c>
      <c r="J49" s="227">
        <v>9.3494085532302096E-2</v>
      </c>
      <c r="K49" s="226" t="s">
        <v>85</v>
      </c>
      <c r="L49" s="227">
        <v>0.21019108280254772</v>
      </c>
      <c r="M49" s="226" t="s">
        <v>86</v>
      </c>
      <c r="N49" s="227">
        <v>0.24545040946314833</v>
      </c>
      <c r="O49" s="226" t="s">
        <v>87</v>
      </c>
      <c r="P49" s="227">
        <v>0.29049135577798002</v>
      </c>
    </row>
    <row r="50" spans="2:16" ht="10.5" customHeight="1" x14ac:dyDescent="0.2"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</row>
    <row r="51" spans="2:16" ht="10.5" customHeight="1" x14ac:dyDescent="0.2"/>
    <row r="52" spans="2:16" ht="10.5" customHeight="1" x14ac:dyDescent="0.2"/>
    <row r="53" spans="2:16" ht="10.5" customHeight="1" x14ac:dyDescent="0.2"/>
    <row r="54" spans="2:16" ht="10.5" customHeight="1" x14ac:dyDescent="0.2"/>
    <row r="55" spans="2:16" ht="10.5" customHeight="1" x14ac:dyDescent="0.2"/>
    <row r="56" spans="2:16" ht="10.5" customHeight="1" x14ac:dyDescent="0.2"/>
    <row r="57" spans="2:16" ht="10.5" customHeight="1" x14ac:dyDescent="0.2"/>
    <row r="58" spans="2:16" ht="10.5" customHeight="1" x14ac:dyDescent="0.2"/>
    <row r="59" spans="2:16" ht="10.5" customHeight="1" x14ac:dyDescent="0.2"/>
    <row r="60" spans="2:16" ht="10.5" customHeight="1" x14ac:dyDescent="0.2"/>
    <row r="61" spans="2:16" ht="10.5" customHeight="1" x14ac:dyDescent="0.2"/>
    <row r="62" spans="2:16" ht="10.5" customHeight="1" x14ac:dyDescent="0.2"/>
    <row r="63" spans="2:16" ht="10.5" customHeight="1" x14ac:dyDescent="0.2"/>
    <row r="64" spans="2:16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</sheetData>
  <mergeCells count="20">
    <mergeCell ref="B48:F48"/>
    <mergeCell ref="B44:F47"/>
    <mergeCell ref="G44:H46"/>
    <mergeCell ref="I44:J46"/>
    <mergeCell ref="K44:L46"/>
    <mergeCell ref="M44:N46"/>
    <mergeCell ref="O44:P46"/>
    <mergeCell ref="B38:F38"/>
    <mergeCell ref="B39:F39"/>
    <mergeCell ref="B40:F40"/>
    <mergeCell ref="B41:F41"/>
    <mergeCell ref="B42:F42"/>
    <mergeCell ref="B43:P43"/>
    <mergeCell ref="B33:P33"/>
    <mergeCell ref="B34:F37"/>
    <mergeCell ref="G34:H36"/>
    <mergeCell ref="I34:J36"/>
    <mergeCell ref="K34:L36"/>
    <mergeCell ref="M34:N36"/>
    <mergeCell ref="O34:P36"/>
  </mergeCells>
  <pageMargins left="0.7" right="0.7" top="0.75" bottom="0.75" header="0.3" footer="0.3"/>
  <pageSetup paperSize="9" scale="33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3CE09-B45D-49BB-B066-19481E663425}">
  <sheetPr codeName="Hoja17">
    <tabColor theme="4" tint="0.39997558519241921"/>
    <pageSetUpPr fitToPage="1"/>
  </sheetPr>
  <dimension ref="A5:AA946"/>
  <sheetViews>
    <sheetView showGridLines="0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4.7109375" customWidth="1"/>
    <col min="7" max="10" width="9.7109375" customWidth="1"/>
    <col min="11" max="11" width="11.7109375" customWidth="1"/>
    <col min="12" max="14" width="9.7109375" customWidth="1"/>
    <col min="15" max="16" width="9" customWidth="1"/>
    <col min="17" max="17" width="11.42578125" customWidth="1"/>
    <col min="18" max="33" width="7.42578125" customWidth="1"/>
  </cols>
  <sheetData>
    <row r="5" spans="1:27" x14ac:dyDescent="0.2">
      <c r="B5" s="276" t="s">
        <v>147</v>
      </c>
    </row>
    <row r="6" spans="1:27" ht="10.5" customHeight="1" x14ac:dyDescent="0.2"/>
    <row r="7" spans="1:27" ht="10.5" customHeight="1" x14ac:dyDescent="0.2">
      <c r="A7" s="3"/>
      <c r="B7" s="4"/>
      <c r="C7" s="4"/>
      <c r="D7" s="4"/>
      <c r="E7" s="4"/>
      <c r="F7" s="4"/>
      <c r="G7" s="66"/>
      <c r="R7" s="12"/>
    </row>
    <row r="8" spans="1:27" ht="10.5" customHeight="1" x14ac:dyDescent="0.2">
      <c r="A8" s="3"/>
      <c r="B8" s="4"/>
      <c r="C8" s="4"/>
      <c r="D8" s="4"/>
      <c r="E8" s="4"/>
      <c r="F8" s="4"/>
      <c r="G8" s="66"/>
      <c r="R8" s="12"/>
    </row>
    <row r="9" spans="1:27" ht="10.5" customHeight="1" x14ac:dyDescent="0.2">
      <c r="B9" s="118"/>
      <c r="C9" s="118"/>
      <c r="D9" s="118"/>
      <c r="E9" s="118"/>
      <c r="F9" s="118"/>
      <c r="G9" s="119"/>
      <c r="H9" s="120"/>
      <c r="I9" s="120"/>
      <c r="J9" s="121"/>
      <c r="K9" s="120"/>
      <c r="L9" s="120"/>
      <c r="M9" s="121"/>
      <c r="N9" s="121"/>
      <c r="O9" s="121"/>
      <c r="P9" s="122"/>
      <c r="Q9" s="123"/>
      <c r="R9" s="124"/>
      <c r="S9" s="123"/>
      <c r="T9" s="124"/>
      <c r="U9" s="123"/>
      <c r="V9" s="124"/>
      <c r="W9" s="123"/>
      <c r="X9" s="124"/>
      <c r="Y9" s="123"/>
      <c r="Z9" s="124"/>
      <c r="AA9" s="123"/>
    </row>
    <row r="10" spans="1:27" ht="10.5" customHeight="1" x14ac:dyDescent="0.2">
      <c r="L10" s="120"/>
      <c r="M10" s="121"/>
      <c r="N10" s="121"/>
      <c r="O10" s="121"/>
      <c r="P10" s="122"/>
      <c r="Q10" s="123"/>
      <c r="R10" s="124"/>
      <c r="S10" s="123"/>
      <c r="T10" s="124"/>
      <c r="U10" s="123"/>
      <c r="V10" s="124"/>
      <c r="W10" s="123"/>
      <c r="X10" s="124"/>
      <c r="Y10" s="123"/>
      <c r="Z10" s="124"/>
      <c r="AA10" s="123"/>
    </row>
    <row r="11" spans="1:27" ht="10.5" customHeight="1" x14ac:dyDescent="0.2">
      <c r="L11" s="120"/>
      <c r="M11" s="121"/>
      <c r="N11" s="121"/>
      <c r="O11" s="121"/>
      <c r="P11" s="122"/>
      <c r="Q11" s="123"/>
      <c r="R11" s="124"/>
      <c r="S11" s="123"/>
      <c r="T11" s="124"/>
      <c r="U11" s="123"/>
      <c r="V11" s="124"/>
      <c r="W11" s="123"/>
      <c r="X11" s="124"/>
      <c r="Y11" s="123"/>
      <c r="Z11" s="124"/>
      <c r="AA11" s="123"/>
    </row>
    <row r="12" spans="1:27" ht="10.5" customHeight="1" x14ac:dyDescent="0.2">
      <c r="L12" s="120"/>
      <c r="M12" s="121"/>
      <c r="N12" s="121"/>
      <c r="O12" s="121"/>
      <c r="P12" s="122"/>
      <c r="Q12" s="123"/>
      <c r="R12" s="124"/>
      <c r="S12" s="123"/>
      <c r="T12" s="124"/>
      <c r="U12" s="123"/>
      <c r="V12" s="124"/>
      <c r="W12" s="123"/>
      <c r="X12" s="124"/>
      <c r="Y12" s="123"/>
      <c r="Z12" s="124"/>
      <c r="AA12" s="123"/>
    </row>
    <row r="13" spans="1:27" ht="10.5" customHeight="1" x14ac:dyDescent="0.2">
      <c r="L13" s="120"/>
      <c r="M13" s="121"/>
      <c r="N13" s="121"/>
      <c r="O13" s="121"/>
      <c r="P13" s="122"/>
      <c r="Q13" s="123"/>
      <c r="R13" s="124"/>
      <c r="S13" s="123"/>
      <c r="T13" s="124"/>
      <c r="U13" s="123"/>
      <c r="V13" s="124"/>
      <c r="W13" s="123"/>
      <c r="X13" s="124"/>
      <c r="Y13" s="123"/>
      <c r="Z13" s="124"/>
      <c r="AA13" s="123"/>
    </row>
    <row r="14" spans="1:27" ht="10.5" customHeight="1" x14ac:dyDescent="0.2">
      <c r="L14" s="120"/>
      <c r="M14" s="121"/>
      <c r="N14" s="121"/>
      <c r="O14" s="121"/>
      <c r="P14" s="122"/>
      <c r="Q14" s="123"/>
      <c r="R14" s="124"/>
      <c r="S14" s="123"/>
      <c r="T14" s="124"/>
      <c r="U14" s="123"/>
      <c r="V14" s="124"/>
      <c r="W14" s="123"/>
      <c r="X14" s="124"/>
      <c r="Y14" s="123"/>
      <c r="Z14" s="124"/>
      <c r="AA14" s="123"/>
    </row>
    <row r="15" spans="1:27" ht="10.5" customHeight="1" x14ac:dyDescent="0.2">
      <c r="L15" s="120"/>
      <c r="M15" s="121"/>
      <c r="N15" s="121"/>
      <c r="O15" s="121"/>
      <c r="P15" s="122"/>
      <c r="Q15" s="123"/>
      <c r="R15" s="124"/>
      <c r="S15" s="123"/>
      <c r="T15" s="124"/>
      <c r="U15" s="123"/>
      <c r="V15" s="124"/>
      <c r="W15" s="123"/>
      <c r="X15" s="124"/>
      <c r="Y15" s="123"/>
      <c r="Z15" s="124"/>
      <c r="AA15" s="123"/>
    </row>
    <row r="16" spans="1:27" ht="10.5" customHeight="1" x14ac:dyDescent="0.2">
      <c r="L16" s="120"/>
      <c r="M16" s="121"/>
      <c r="N16" s="121"/>
      <c r="O16" s="121"/>
      <c r="P16" s="122"/>
      <c r="Q16" s="123"/>
      <c r="R16" s="124"/>
      <c r="S16" s="123"/>
      <c r="T16" s="124"/>
      <c r="U16" s="123"/>
      <c r="V16" s="124"/>
      <c r="W16" s="123"/>
      <c r="X16" s="124"/>
      <c r="Y16" s="123"/>
      <c r="Z16" s="124"/>
      <c r="AA16" s="123"/>
    </row>
    <row r="17" spans="6:27" ht="10.5" customHeight="1" x14ac:dyDescent="0.2">
      <c r="L17" s="120"/>
      <c r="M17" s="121"/>
      <c r="N17" s="121"/>
      <c r="O17" s="121"/>
      <c r="P17" s="122"/>
      <c r="Q17" s="123"/>
      <c r="R17" s="124"/>
      <c r="S17" s="123"/>
      <c r="T17" s="124"/>
      <c r="U17" s="123"/>
      <c r="V17" s="124"/>
      <c r="W17" s="123"/>
      <c r="X17" s="124"/>
      <c r="Y17" s="123"/>
      <c r="Z17" s="124"/>
      <c r="AA17" s="123"/>
    </row>
    <row r="18" spans="6:27" ht="10.5" customHeight="1" x14ac:dyDescent="0.2">
      <c r="L18" s="120"/>
      <c r="M18" s="121"/>
      <c r="N18" s="121"/>
      <c r="O18" s="121"/>
      <c r="P18" s="122"/>
      <c r="Q18" s="123"/>
      <c r="R18" s="124"/>
      <c r="S18" s="123"/>
      <c r="T18" s="124"/>
      <c r="U18" s="123"/>
      <c r="V18" s="124"/>
      <c r="W18" s="123"/>
      <c r="X18" s="124"/>
      <c r="Y18" s="123"/>
      <c r="Z18" s="124"/>
      <c r="AA18" s="123"/>
    </row>
    <row r="19" spans="6:27" ht="10.5" customHeight="1" x14ac:dyDescent="0.2">
      <c r="L19" s="120"/>
      <c r="M19" s="121"/>
      <c r="N19" s="121"/>
      <c r="O19" s="121"/>
      <c r="P19" s="122"/>
      <c r="Q19" s="123"/>
      <c r="R19" s="124"/>
      <c r="S19" s="123"/>
      <c r="T19" s="124"/>
      <c r="U19" s="123"/>
      <c r="V19" s="124"/>
      <c r="W19" s="123"/>
      <c r="X19" s="124"/>
      <c r="Y19" s="123"/>
      <c r="Z19" s="124"/>
      <c r="AA19" s="123"/>
    </row>
    <row r="20" spans="6:27" ht="10.5" customHeight="1" x14ac:dyDescent="0.2">
      <c r="L20" s="120"/>
      <c r="M20" s="121"/>
      <c r="N20" s="121"/>
      <c r="O20" s="121"/>
      <c r="P20" s="122"/>
      <c r="Q20" s="123"/>
      <c r="R20" s="124"/>
      <c r="S20" s="123"/>
      <c r="T20" s="124"/>
      <c r="U20" s="123"/>
      <c r="V20" s="124"/>
      <c r="W20" s="123"/>
      <c r="X20" s="124"/>
      <c r="Y20" s="123"/>
      <c r="Z20" s="124"/>
      <c r="AA20" s="123"/>
    </row>
    <row r="21" spans="6:27" ht="10.5" customHeight="1" x14ac:dyDescent="0.2">
      <c r="L21" s="120"/>
      <c r="M21" s="121"/>
      <c r="N21" s="121"/>
      <c r="O21" s="121"/>
      <c r="P21" s="122"/>
      <c r="Q21" s="123"/>
      <c r="R21" s="124"/>
      <c r="S21" s="123"/>
      <c r="T21" s="124"/>
      <c r="U21" s="123"/>
      <c r="V21" s="124"/>
      <c r="W21" s="123"/>
      <c r="X21" s="124"/>
      <c r="Y21" s="123"/>
      <c r="Z21" s="124"/>
      <c r="AA21" s="123"/>
    </row>
    <row r="22" spans="6:27" ht="10.5" customHeight="1" x14ac:dyDescent="0.2">
      <c r="L22" s="120"/>
      <c r="M22" s="121"/>
      <c r="N22" s="121"/>
      <c r="O22" s="121"/>
      <c r="P22" s="122"/>
      <c r="Q22" s="123"/>
      <c r="R22" s="124"/>
      <c r="S22" s="123"/>
      <c r="T22" s="124"/>
      <c r="U22" s="123"/>
      <c r="V22" s="124"/>
      <c r="W22" s="123"/>
      <c r="X22" s="124"/>
      <c r="Y22" s="123"/>
      <c r="Z22" s="124"/>
      <c r="AA22" s="123"/>
    </row>
    <row r="23" spans="6:27" ht="10.5" customHeight="1" x14ac:dyDescent="0.2">
      <c r="L23" s="120"/>
      <c r="M23" s="121"/>
      <c r="N23" s="121"/>
      <c r="O23" s="121"/>
      <c r="P23" s="122"/>
      <c r="Q23" s="123"/>
      <c r="R23" s="124"/>
      <c r="S23" s="123"/>
      <c r="T23" s="124"/>
      <c r="U23" s="123"/>
      <c r="V23" s="124"/>
      <c r="W23" s="123"/>
      <c r="X23" s="124"/>
      <c r="Y23" s="123"/>
      <c r="Z23" s="124"/>
      <c r="AA23" s="123"/>
    </row>
    <row r="24" spans="6:27" ht="10.5" customHeight="1" x14ac:dyDescent="0.2">
      <c r="L24" s="120"/>
      <c r="M24" s="121"/>
      <c r="N24" s="121"/>
      <c r="O24" s="121"/>
      <c r="P24" s="122"/>
      <c r="Q24" s="123"/>
      <c r="R24" s="124"/>
      <c r="S24" s="123"/>
      <c r="T24" s="124"/>
      <c r="U24" s="123"/>
      <c r="V24" s="124"/>
      <c r="W24" s="123"/>
      <c r="X24" s="124"/>
      <c r="Y24" s="123"/>
      <c r="Z24" s="124"/>
      <c r="AA24" s="123"/>
    </row>
    <row r="25" spans="6:27" ht="10.5" customHeight="1" x14ac:dyDescent="0.2">
      <c r="L25" s="120"/>
      <c r="M25" s="121"/>
      <c r="N25" s="121"/>
      <c r="O25" s="121"/>
      <c r="P25" s="122"/>
      <c r="Q25" s="123"/>
      <c r="R25" s="124"/>
      <c r="S25" s="123"/>
      <c r="T25" s="124"/>
      <c r="U25" s="123"/>
      <c r="V25" s="124"/>
      <c r="W25" s="123"/>
      <c r="X25" s="124"/>
      <c r="Y25" s="123"/>
      <c r="Z25" s="124"/>
      <c r="AA25" s="123"/>
    </row>
    <row r="26" spans="6:27" ht="10.5" customHeight="1" x14ac:dyDescent="0.2">
      <c r="L26" s="120"/>
      <c r="M26" s="121"/>
      <c r="N26" s="121"/>
      <c r="O26" s="121"/>
      <c r="P26" s="122"/>
      <c r="Q26" s="123"/>
      <c r="R26" s="124"/>
      <c r="S26" s="123"/>
      <c r="T26" s="124"/>
      <c r="U26" s="123"/>
      <c r="V26" s="124"/>
      <c r="W26" s="123"/>
      <c r="X26" s="124"/>
      <c r="Y26" s="123"/>
      <c r="Z26" s="124"/>
      <c r="AA26" s="123"/>
    </row>
    <row r="27" spans="6:27" ht="10.5" customHeight="1" x14ac:dyDescent="0.2">
      <c r="L27" s="120"/>
      <c r="M27" s="121"/>
      <c r="N27" s="121"/>
      <c r="O27" s="121"/>
      <c r="P27" s="122"/>
      <c r="Q27" s="123"/>
      <c r="R27" s="124"/>
      <c r="S27" s="123"/>
      <c r="T27" s="124"/>
      <c r="U27" s="123"/>
      <c r="V27" s="124"/>
      <c r="W27" s="123"/>
      <c r="X27" s="124"/>
      <c r="Y27" s="123"/>
      <c r="Z27" s="124"/>
      <c r="AA27" s="123"/>
    </row>
    <row r="28" spans="6:27" ht="10.5" customHeight="1" x14ac:dyDescent="0.2">
      <c r="L28" s="120"/>
      <c r="M28" s="121"/>
      <c r="N28" s="121"/>
      <c r="O28" s="121"/>
      <c r="P28" s="122"/>
      <c r="Q28" s="123"/>
      <c r="R28" s="124"/>
      <c r="S28" s="123"/>
      <c r="T28" s="124"/>
      <c r="U28" s="123"/>
      <c r="V28" s="124"/>
      <c r="W28" s="123"/>
      <c r="X28" s="124"/>
      <c r="Y28" s="123"/>
      <c r="Z28" s="124"/>
      <c r="AA28" s="123"/>
    </row>
    <row r="29" spans="6:27" ht="10.5" customHeight="1" x14ac:dyDescent="0.2">
      <c r="L29" s="120"/>
      <c r="M29" s="121"/>
      <c r="N29" s="121"/>
      <c r="O29" s="121"/>
      <c r="P29" s="122"/>
      <c r="Q29" s="123"/>
      <c r="R29" s="124"/>
      <c r="S29" s="123"/>
      <c r="T29" s="124"/>
      <c r="U29" s="123"/>
      <c r="V29" s="124"/>
      <c r="W29" s="123"/>
      <c r="X29" s="124"/>
      <c r="Y29" s="123"/>
      <c r="Z29" s="124"/>
      <c r="AA29" s="123"/>
    </row>
    <row r="30" spans="6:27" ht="10.5" customHeight="1" x14ac:dyDescent="0.2">
      <c r="F30" s="106"/>
      <c r="L30" s="120"/>
      <c r="M30" s="121"/>
      <c r="N30" s="121"/>
      <c r="O30" s="121"/>
      <c r="P30" s="122"/>
      <c r="Q30" s="123"/>
      <c r="R30" s="124"/>
      <c r="S30" s="123"/>
      <c r="T30" s="124"/>
      <c r="U30" s="123"/>
      <c r="V30" s="124"/>
      <c r="W30" s="123"/>
      <c r="X30" s="124"/>
      <c r="Y30" s="123"/>
      <c r="Z30" s="124"/>
      <c r="AA30" s="123"/>
    </row>
    <row r="31" spans="6:27" ht="10.5" customHeight="1" x14ac:dyDescent="0.2">
      <c r="F31" s="106"/>
      <c r="L31" s="120"/>
      <c r="M31" s="121"/>
      <c r="N31" s="121"/>
      <c r="O31" s="121"/>
      <c r="P31" s="122"/>
      <c r="Q31" s="123"/>
      <c r="R31" s="124"/>
      <c r="S31" s="123"/>
      <c r="T31" s="124"/>
      <c r="U31" s="123"/>
      <c r="V31" s="124"/>
      <c r="W31" s="123"/>
      <c r="X31" s="124"/>
      <c r="Y31" s="123"/>
      <c r="Z31" s="124"/>
      <c r="AA31" s="123"/>
    </row>
    <row r="32" spans="6:27" ht="10.5" customHeight="1" x14ac:dyDescent="0.2">
      <c r="F32" s="106"/>
      <c r="L32" s="120"/>
      <c r="M32" s="121"/>
      <c r="N32" s="121"/>
      <c r="O32" s="121"/>
      <c r="P32" s="122"/>
      <c r="Q32" s="123"/>
      <c r="R32" s="124"/>
      <c r="S32" s="123"/>
      <c r="T32" s="124"/>
      <c r="U32" s="123"/>
      <c r="V32" s="124"/>
      <c r="W32" s="123"/>
      <c r="X32" s="124"/>
      <c r="Y32" s="123"/>
      <c r="Z32" s="124"/>
      <c r="AA32" s="123"/>
    </row>
    <row r="33" spans="2:27" ht="10.5" customHeight="1" x14ac:dyDescent="0.2">
      <c r="F33" s="106"/>
      <c r="L33" s="120"/>
      <c r="M33" s="121"/>
      <c r="N33" s="121"/>
      <c r="O33" s="121"/>
      <c r="P33" s="122"/>
      <c r="Q33" s="123"/>
      <c r="R33" s="124"/>
      <c r="S33" s="123"/>
      <c r="T33" s="124"/>
      <c r="U33" s="123"/>
      <c r="V33" s="124"/>
      <c r="W33" s="123"/>
      <c r="X33" s="124"/>
      <c r="Y33" s="123"/>
      <c r="Z33" s="124"/>
      <c r="AA33" s="123"/>
    </row>
    <row r="34" spans="2:27" ht="10.5" customHeight="1" x14ac:dyDescent="0.2">
      <c r="F34" s="106"/>
      <c r="L34" s="120"/>
      <c r="M34" s="121"/>
      <c r="N34" s="121"/>
      <c r="O34" s="121"/>
      <c r="P34" s="122"/>
      <c r="Q34" s="123"/>
      <c r="R34" s="124"/>
      <c r="S34" s="123"/>
      <c r="T34" s="124"/>
      <c r="U34" s="123"/>
      <c r="V34" s="124"/>
      <c r="W34" s="123"/>
      <c r="X34" s="124"/>
      <c r="Y34" s="123"/>
      <c r="Z34" s="124"/>
      <c r="AA34" s="123"/>
    </row>
    <row r="35" spans="2:27" ht="10.5" customHeight="1" x14ac:dyDescent="0.2">
      <c r="G35" s="106"/>
      <c r="L35" s="120"/>
      <c r="M35" s="121"/>
      <c r="N35" s="121"/>
      <c r="O35" s="121"/>
      <c r="P35" s="122"/>
      <c r="Q35" s="123"/>
      <c r="R35" s="124"/>
      <c r="S35" s="123"/>
      <c r="T35" s="124"/>
      <c r="U35" s="123"/>
      <c r="V35" s="124"/>
      <c r="W35" s="123"/>
      <c r="X35" s="124"/>
      <c r="Y35" s="123"/>
      <c r="Z35" s="124"/>
      <c r="AA35" s="123"/>
    </row>
    <row r="36" spans="2:27" ht="10.5" customHeight="1" x14ac:dyDescent="0.2">
      <c r="G36" s="106"/>
      <c r="L36" s="120"/>
      <c r="M36" s="121"/>
      <c r="N36" s="121"/>
      <c r="O36" s="121"/>
      <c r="P36" s="122"/>
      <c r="Q36" s="123"/>
      <c r="R36" s="124"/>
      <c r="S36" s="123"/>
      <c r="T36" s="124"/>
      <c r="U36" s="123"/>
      <c r="V36" s="124"/>
      <c r="W36" s="123"/>
      <c r="X36" s="124"/>
      <c r="Y36" s="123"/>
      <c r="Z36" s="124"/>
      <c r="AA36" s="123"/>
    </row>
    <row r="37" spans="2:27" ht="10.5" customHeight="1" x14ac:dyDescent="0.2">
      <c r="G37" s="106"/>
      <c r="L37" s="120"/>
      <c r="M37" s="121"/>
      <c r="N37" s="121"/>
      <c r="O37" s="121"/>
      <c r="P37" s="122"/>
      <c r="Q37" s="123"/>
      <c r="R37" s="124"/>
      <c r="S37" s="123"/>
      <c r="T37" s="124"/>
      <c r="U37" s="123"/>
      <c r="V37" s="124"/>
      <c r="W37" s="123"/>
      <c r="X37" s="124"/>
      <c r="Y37" s="123"/>
      <c r="Z37" s="124"/>
      <c r="AA37" s="123"/>
    </row>
    <row r="38" spans="2:27" ht="10.5" customHeight="1" x14ac:dyDescent="0.2">
      <c r="B38" s="118"/>
      <c r="C38" s="118"/>
      <c r="D38" s="118"/>
      <c r="E38" s="118"/>
      <c r="F38" s="118"/>
      <c r="G38" s="119"/>
      <c r="H38" s="120"/>
      <c r="I38" s="120"/>
      <c r="J38" s="121"/>
      <c r="K38" s="120"/>
      <c r="L38" s="120"/>
      <c r="M38" s="121"/>
      <c r="N38" s="121"/>
      <c r="O38" s="121"/>
      <c r="P38" s="122"/>
      <c r="Q38" s="123"/>
      <c r="R38" s="124"/>
      <c r="S38" s="123"/>
      <c r="T38" s="124"/>
      <c r="U38" s="123"/>
      <c r="V38" s="124"/>
      <c r="W38" s="123"/>
      <c r="X38" s="124"/>
      <c r="Y38" s="123"/>
      <c r="Z38" s="124"/>
      <c r="AA38" s="123"/>
    </row>
    <row r="39" spans="2:27" ht="10.5" customHeight="1" x14ac:dyDescent="0.2">
      <c r="B39" s="118"/>
      <c r="C39" s="118"/>
      <c r="D39" s="118"/>
      <c r="E39" s="118"/>
      <c r="F39" s="118"/>
      <c r="G39" s="119"/>
      <c r="H39" s="120"/>
      <c r="I39" s="120"/>
      <c r="J39" s="121"/>
      <c r="K39" s="120"/>
      <c r="L39" s="120"/>
      <c r="M39" s="121"/>
      <c r="N39" s="121"/>
      <c r="O39" s="121"/>
      <c r="P39" s="122"/>
      <c r="Q39" s="123"/>
      <c r="R39" s="124"/>
      <c r="S39" s="123"/>
      <c r="T39" s="124"/>
      <c r="U39" s="123"/>
      <c r="V39" s="124"/>
      <c r="W39" s="123"/>
      <c r="X39" s="124"/>
      <c r="Y39" s="123"/>
      <c r="Z39" s="124"/>
      <c r="AA39" s="123"/>
    </row>
    <row r="40" spans="2:27" ht="10.5" customHeight="1" x14ac:dyDescent="0.2">
      <c r="B40" s="118"/>
      <c r="C40" s="118"/>
      <c r="D40" s="118"/>
      <c r="E40" s="118"/>
      <c r="F40" s="118"/>
      <c r="G40" s="119"/>
      <c r="H40" s="120"/>
      <c r="I40" s="120"/>
      <c r="J40" s="121"/>
      <c r="K40" s="120"/>
      <c r="L40" s="120"/>
      <c r="M40" s="121"/>
      <c r="N40" s="121"/>
      <c r="O40" s="121"/>
      <c r="P40" s="122"/>
      <c r="Q40" s="123"/>
      <c r="R40" s="124"/>
      <c r="S40" s="123"/>
      <c r="T40" s="124"/>
      <c r="U40" s="123"/>
      <c r="V40" s="124"/>
      <c r="W40" s="123"/>
      <c r="X40" s="124"/>
      <c r="Y40" s="123"/>
      <c r="Z40" s="124"/>
      <c r="AA40" s="123"/>
    </row>
    <row r="41" spans="2:27" ht="10.5" customHeight="1" x14ac:dyDescent="0.2">
      <c r="B41" s="118"/>
      <c r="C41" s="118"/>
      <c r="D41" s="118"/>
      <c r="E41" s="118"/>
      <c r="F41" s="118"/>
      <c r="G41" s="119"/>
      <c r="H41" s="120"/>
      <c r="I41" s="120"/>
      <c r="J41" s="121"/>
      <c r="K41" s="120"/>
      <c r="L41" s="120"/>
      <c r="M41" s="121"/>
      <c r="N41" s="121"/>
      <c r="O41" s="121"/>
      <c r="P41" s="122"/>
      <c r="Q41" s="123"/>
      <c r="R41" s="124"/>
      <c r="S41" s="123"/>
      <c r="T41" s="124"/>
      <c r="U41" s="123"/>
      <c r="V41" s="124"/>
      <c r="W41" s="123"/>
      <c r="X41" s="124"/>
      <c r="Y41" s="123"/>
      <c r="Z41" s="124"/>
      <c r="AA41" s="123"/>
    </row>
    <row r="42" spans="2:27" ht="10.5" customHeight="1" x14ac:dyDescent="0.2">
      <c r="G42" s="119"/>
    </row>
    <row r="43" spans="2:27" ht="10.5" customHeight="1" x14ac:dyDescent="0.2">
      <c r="G43" s="119"/>
    </row>
    <row r="44" spans="2:27" ht="10.5" customHeight="1" x14ac:dyDescent="0.2">
      <c r="G44" s="119"/>
    </row>
    <row r="45" spans="2:27" ht="10.5" customHeight="1" x14ac:dyDescent="0.2"/>
    <row r="46" spans="2:27" ht="10.5" customHeight="1" x14ac:dyDescent="0.2">
      <c r="B46" s="93"/>
      <c r="G46" s="12"/>
    </row>
    <row r="47" spans="2:27" ht="10.5" customHeight="1" x14ac:dyDescent="0.2">
      <c r="B47" s="93"/>
      <c r="G47" s="93"/>
      <c r="H47" s="93"/>
      <c r="I47" s="12"/>
      <c r="J47" s="93"/>
      <c r="K47" s="93"/>
    </row>
    <row r="48" spans="2:27" ht="10.5" customHeight="1" x14ac:dyDescent="0.2">
      <c r="B48" s="93"/>
      <c r="G48" s="38"/>
      <c r="H48" s="12"/>
      <c r="I48" s="12"/>
      <c r="J48" s="12"/>
      <c r="K48" s="12"/>
    </row>
    <row r="49" spans="2:11" ht="10.5" customHeight="1" x14ac:dyDescent="0.2">
      <c r="B49" s="93"/>
      <c r="G49" s="38"/>
      <c r="H49" s="12"/>
      <c r="I49" s="12"/>
      <c r="J49" s="12"/>
      <c r="K49" s="12"/>
    </row>
    <row r="50" spans="2:11" ht="10.5" customHeight="1" x14ac:dyDescent="0.2">
      <c r="B50" s="93"/>
      <c r="G50" s="93"/>
      <c r="H50" s="93"/>
      <c r="J50" s="93"/>
      <c r="K50" s="93"/>
    </row>
    <row r="51" spans="2:11" ht="10.5" customHeight="1" x14ac:dyDescent="0.2">
      <c r="B51" s="93"/>
    </row>
    <row r="52" spans="2:11" ht="10.5" customHeight="1" x14ac:dyDescent="0.2">
      <c r="B52" s="93"/>
      <c r="G52" s="93"/>
      <c r="H52" s="93"/>
      <c r="J52" s="93"/>
      <c r="K52" s="93"/>
    </row>
    <row r="53" spans="2:11" ht="10.5" customHeight="1" x14ac:dyDescent="0.2"/>
    <row r="54" spans="2:11" ht="10.5" customHeight="1" x14ac:dyDescent="0.2">
      <c r="B54" s="93"/>
      <c r="G54" s="93"/>
      <c r="H54" s="93"/>
      <c r="J54" s="93"/>
      <c r="K54" s="93"/>
    </row>
    <row r="55" spans="2:11" ht="10.5" customHeight="1" x14ac:dyDescent="0.2">
      <c r="B55" s="93"/>
      <c r="G55" s="93"/>
      <c r="H55" s="93"/>
      <c r="J55" s="93"/>
      <c r="K55" s="93"/>
    </row>
    <row r="56" spans="2:11" ht="10.5" customHeight="1" x14ac:dyDescent="0.2">
      <c r="B56" s="93"/>
      <c r="G56" s="38"/>
      <c r="H56" s="93"/>
      <c r="J56" s="93"/>
      <c r="K56" s="93"/>
    </row>
    <row r="57" spans="2:11" ht="10.5" customHeight="1" x14ac:dyDescent="0.2">
      <c r="B57" s="93"/>
      <c r="G57" s="38"/>
      <c r="H57" s="93"/>
      <c r="J57" s="93"/>
      <c r="K57" s="93"/>
    </row>
    <row r="58" spans="2:11" ht="10.5" customHeight="1" x14ac:dyDescent="0.2">
      <c r="B58" s="93"/>
      <c r="G58" s="93"/>
      <c r="H58" s="93"/>
      <c r="J58" s="93"/>
      <c r="K58" s="93"/>
    </row>
    <row r="59" spans="2:11" ht="10.5" customHeight="1" x14ac:dyDescent="0.2">
      <c r="B59" s="93"/>
    </row>
    <row r="60" spans="2:11" ht="10.5" customHeight="1" x14ac:dyDescent="0.2">
      <c r="B60" s="93"/>
      <c r="G60" s="93"/>
      <c r="H60" s="93"/>
      <c r="J60" s="93"/>
      <c r="K60" s="93"/>
    </row>
    <row r="61" spans="2:11" ht="10.5" customHeight="1" x14ac:dyDescent="0.2"/>
    <row r="62" spans="2:11" ht="10.5" customHeight="1" x14ac:dyDescent="0.2"/>
    <row r="63" spans="2:11" ht="10.5" customHeight="1" x14ac:dyDescent="0.2"/>
    <row r="64" spans="2:11" ht="10.5" customHeight="1" x14ac:dyDescent="0.2"/>
    <row r="65" spans="6:9" ht="10.5" customHeight="1" x14ac:dyDescent="0.2"/>
    <row r="66" spans="6:9" ht="10.5" customHeight="1" x14ac:dyDescent="0.2"/>
    <row r="67" spans="6:9" ht="10.5" customHeight="1" x14ac:dyDescent="0.2">
      <c r="F67" s="12"/>
    </row>
    <row r="68" spans="6:9" ht="10.5" customHeight="1" x14ac:dyDescent="0.2">
      <c r="F68" s="12"/>
    </row>
    <row r="69" spans="6:9" ht="10.5" customHeight="1" x14ac:dyDescent="0.2">
      <c r="F69" s="12"/>
    </row>
    <row r="70" spans="6:9" ht="10.5" customHeight="1" x14ac:dyDescent="0.2">
      <c r="F70" s="12"/>
      <c r="H70" s="12"/>
      <c r="I70" s="12"/>
    </row>
    <row r="71" spans="6:9" ht="10.5" customHeight="1" x14ac:dyDescent="0.2"/>
    <row r="72" spans="6:9" ht="10.5" customHeight="1" x14ac:dyDescent="0.2"/>
    <row r="73" spans="6:9" ht="10.5" customHeight="1" x14ac:dyDescent="0.2"/>
    <row r="74" spans="6:9" ht="10.5" customHeight="1" x14ac:dyDescent="0.2"/>
    <row r="75" spans="6:9" ht="10.5" customHeight="1" x14ac:dyDescent="0.2"/>
    <row r="76" spans="6:9" ht="10.5" customHeight="1" x14ac:dyDescent="0.2"/>
    <row r="77" spans="6:9" ht="10.5" customHeight="1" x14ac:dyDescent="0.2"/>
    <row r="78" spans="6:9" ht="10.5" customHeight="1" x14ac:dyDescent="0.2"/>
    <row r="79" spans="6:9" ht="10.5" customHeight="1" x14ac:dyDescent="0.2"/>
    <row r="80" spans="6:9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spans="2:11" ht="10.5" customHeight="1" x14ac:dyDescent="0.2"/>
    <row r="98" spans="2:11" ht="10.5" customHeight="1" x14ac:dyDescent="0.2"/>
    <row r="99" spans="2:11" ht="10.5" customHeight="1" x14ac:dyDescent="0.2"/>
    <row r="100" spans="2:11" ht="10.5" customHeight="1" x14ac:dyDescent="0.2"/>
    <row r="101" spans="2:11" ht="10.5" customHeight="1" x14ac:dyDescent="0.2"/>
    <row r="102" spans="2:11" ht="10.5" customHeight="1" x14ac:dyDescent="0.2"/>
    <row r="103" spans="2:11" ht="10.5" customHeight="1" x14ac:dyDescent="0.2">
      <c r="B103" s="189"/>
      <c r="C103" s="189"/>
      <c r="D103" s="189"/>
      <c r="E103" s="189"/>
      <c r="F103" s="189"/>
      <c r="G103" s="189"/>
      <c r="H103" s="189" t="s">
        <v>90</v>
      </c>
      <c r="I103" s="189" t="s">
        <v>91</v>
      </c>
      <c r="J103" s="189" t="s">
        <v>92</v>
      </c>
      <c r="K103" s="189"/>
    </row>
    <row r="104" spans="2:11" ht="10.5" customHeight="1" x14ac:dyDescent="0.2">
      <c r="B104" s="189"/>
      <c r="C104" s="189"/>
      <c r="D104" s="189"/>
      <c r="E104" s="189"/>
      <c r="F104" s="189"/>
      <c r="G104" s="189"/>
      <c r="H104" s="233">
        <f>H105/$G$105</f>
        <v>0.28143768835062427</v>
      </c>
      <c r="I104" s="233">
        <f>I105/$G$105</f>
        <v>0.37414540209017094</v>
      </c>
      <c r="J104" s="233">
        <f>J105/$G$105</f>
        <v>0.34441690955920479</v>
      </c>
      <c r="K104" s="189"/>
    </row>
    <row r="105" spans="2:11" ht="10.5" customHeight="1" x14ac:dyDescent="0.2">
      <c r="B105" s="234" t="s">
        <v>93</v>
      </c>
      <c r="C105" s="189"/>
      <c r="D105" s="189"/>
      <c r="E105" s="189"/>
      <c r="F105" s="189"/>
      <c r="G105" s="235">
        <f>SUM(H105:J105)</f>
        <v>1415578</v>
      </c>
      <c r="H105" s="236">
        <v>398397</v>
      </c>
      <c r="I105" s="236">
        <v>529632</v>
      </c>
      <c r="J105" s="236">
        <v>487549</v>
      </c>
      <c r="K105" s="189"/>
    </row>
    <row r="106" spans="2:11" ht="10.5" customHeight="1" x14ac:dyDescent="0.2">
      <c r="B106" s="234" t="s">
        <v>94</v>
      </c>
      <c r="C106" s="189"/>
      <c r="D106" s="189"/>
      <c r="E106" s="189"/>
      <c r="F106" s="189"/>
      <c r="G106" s="236">
        <v>169990</v>
      </c>
      <c r="H106" s="189"/>
      <c r="I106" s="189"/>
      <c r="J106" s="189"/>
      <c r="K106" s="189"/>
    </row>
    <row r="107" spans="2:11" ht="10.5" customHeight="1" x14ac:dyDescent="0.2">
      <c r="B107" s="234"/>
      <c r="C107" s="189"/>
      <c r="D107" s="189"/>
      <c r="E107" s="189"/>
      <c r="F107" s="189"/>
      <c r="G107" s="189">
        <v>76500</v>
      </c>
      <c r="H107" s="189"/>
      <c r="I107" s="189"/>
      <c r="J107" s="189"/>
      <c r="K107" s="189"/>
    </row>
    <row r="108" spans="2:11" ht="10.5" customHeight="1" x14ac:dyDescent="0.2">
      <c r="B108" s="189"/>
      <c r="C108" s="189"/>
      <c r="D108" s="189"/>
      <c r="E108" s="189"/>
      <c r="F108" s="189"/>
      <c r="G108" s="189"/>
      <c r="H108" s="189"/>
      <c r="I108" s="189"/>
      <c r="J108" s="189"/>
      <c r="K108" s="189"/>
    </row>
    <row r="109" spans="2:11" ht="10.5" customHeight="1" x14ac:dyDescent="0.2">
      <c r="B109" s="189"/>
      <c r="C109" s="189"/>
      <c r="D109" s="189"/>
      <c r="E109" s="189"/>
      <c r="F109" s="189"/>
      <c r="G109" s="189"/>
      <c r="H109" s="189"/>
      <c r="I109" s="189"/>
      <c r="J109" s="189"/>
      <c r="K109" s="189"/>
    </row>
    <row r="110" spans="2:11" ht="10.5" customHeight="1" x14ac:dyDescent="0.2">
      <c r="B110" s="189"/>
      <c r="C110" s="189"/>
      <c r="D110" s="189"/>
      <c r="E110" s="189"/>
      <c r="F110" s="189"/>
      <c r="G110" s="189"/>
      <c r="H110" s="189"/>
      <c r="I110" s="189">
        <f>1569205-1415578</f>
        <v>153627</v>
      </c>
      <c r="J110" s="189"/>
      <c r="K110" s="189"/>
    </row>
    <row r="111" spans="2:11" ht="10.5" customHeight="1" x14ac:dyDescent="0.2"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</row>
    <row r="112" spans="2:11" ht="10.5" customHeight="1" x14ac:dyDescent="0.2">
      <c r="B112" s="189"/>
      <c r="C112" s="189"/>
      <c r="D112" s="189"/>
      <c r="E112" s="189"/>
      <c r="F112" s="189"/>
      <c r="G112" s="189"/>
      <c r="H112" s="189">
        <v>3153</v>
      </c>
      <c r="I112" s="189">
        <v>41385</v>
      </c>
      <c r="J112" s="189">
        <v>47906</v>
      </c>
      <c r="K112" s="189"/>
    </row>
    <row r="113" spans="2:11" ht="10.5" customHeight="1" x14ac:dyDescent="0.2">
      <c r="B113" s="189"/>
      <c r="C113" s="189"/>
      <c r="D113" s="189"/>
      <c r="E113" s="189"/>
      <c r="F113" s="189"/>
      <c r="G113" s="189"/>
      <c r="H113" s="189"/>
      <c r="I113" s="189"/>
      <c r="J113" s="189"/>
      <c r="K113" s="189"/>
    </row>
    <row r="114" spans="2:11" ht="10.5" customHeight="1" x14ac:dyDescent="0.2"/>
    <row r="115" spans="2:11" ht="10.5" customHeight="1" x14ac:dyDescent="0.2"/>
    <row r="116" spans="2:11" ht="10.5" customHeight="1" x14ac:dyDescent="0.2"/>
    <row r="117" spans="2:11" ht="10.5" customHeight="1" x14ac:dyDescent="0.2"/>
    <row r="118" spans="2:11" ht="10.5" customHeight="1" x14ac:dyDescent="0.2"/>
    <row r="119" spans="2:11" ht="10.5" customHeight="1" x14ac:dyDescent="0.2"/>
    <row r="120" spans="2:11" ht="10.5" customHeight="1" x14ac:dyDescent="0.2"/>
    <row r="121" spans="2:11" ht="10.5" customHeight="1" x14ac:dyDescent="0.2"/>
    <row r="122" spans="2:11" ht="10.5" customHeight="1" x14ac:dyDescent="0.2"/>
    <row r="123" spans="2:11" ht="10.5" customHeight="1" x14ac:dyDescent="0.2"/>
    <row r="124" spans="2:11" ht="10.5" customHeight="1" x14ac:dyDescent="0.2"/>
    <row r="125" spans="2:11" ht="10.5" customHeight="1" x14ac:dyDescent="0.2"/>
    <row r="126" spans="2:11" ht="10.5" customHeight="1" x14ac:dyDescent="0.2"/>
    <row r="127" spans="2:11" ht="10.5" customHeight="1" x14ac:dyDescent="0.2"/>
    <row r="128" spans="2:11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</sheetData>
  <pageMargins left="0.7" right="0.7" top="0.75" bottom="0.75" header="0.3" footer="0.3"/>
  <pageSetup paperSize="9" scale="54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A1B5D-223C-4C0C-AE75-4F746EA4F7E1}">
  <sheetPr codeName="Hoja19">
    <tabColor theme="4" tint="0.39997558519241921"/>
  </sheetPr>
  <dimension ref="A6:K96"/>
  <sheetViews>
    <sheetView showGridLines="0" workbookViewId="0"/>
  </sheetViews>
  <sheetFormatPr baseColWidth="10" defaultColWidth="9.140625" defaultRowHeight="12.75" x14ac:dyDescent="0.2"/>
  <cols>
    <col min="1" max="1" width="20" customWidth="1"/>
    <col min="2" max="4" width="19.5703125" customWidth="1"/>
    <col min="257" max="257" width="20" customWidth="1"/>
    <col min="258" max="260" width="19.5703125" customWidth="1"/>
    <col min="513" max="513" width="20" customWidth="1"/>
    <col min="514" max="516" width="19.5703125" customWidth="1"/>
    <col min="769" max="769" width="20" customWidth="1"/>
    <col min="770" max="772" width="19.5703125" customWidth="1"/>
    <col min="1025" max="1025" width="20" customWidth="1"/>
    <col min="1026" max="1028" width="19.5703125" customWidth="1"/>
    <col min="1281" max="1281" width="20" customWidth="1"/>
    <col min="1282" max="1284" width="19.5703125" customWidth="1"/>
    <col min="1537" max="1537" width="20" customWidth="1"/>
    <col min="1538" max="1540" width="19.5703125" customWidth="1"/>
    <col min="1793" max="1793" width="20" customWidth="1"/>
    <col min="1794" max="1796" width="19.5703125" customWidth="1"/>
    <col min="2049" max="2049" width="20" customWidth="1"/>
    <col min="2050" max="2052" width="19.5703125" customWidth="1"/>
    <col min="2305" max="2305" width="20" customWidth="1"/>
    <col min="2306" max="2308" width="19.5703125" customWidth="1"/>
    <col min="2561" max="2561" width="20" customWidth="1"/>
    <col min="2562" max="2564" width="19.5703125" customWidth="1"/>
    <col min="2817" max="2817" width="20" customWidth="1"/>
    <col min="2818" max="2820" width="19.5703125" customWidth="1"/>
    <col min="3073" max="3073" width="20" customWidth="1"/>
    <col min="3074" max="3076" width="19.5703125" customWidth="1"/>
    <col min="3329" max="3329" width="20" customWidth="1"/>
    <col min="3330" max="3332" width="19.5703125" customWidth="1"/>
    <col min="3585" max="3585" width="20" customWidth="1"/>
    <col min="3586" max="3588" width="19.5703125" customWidth="1"/>
    <col min="3841" max="3841" width="20" customWidth="1"/>
    <col min="3842" max="3844" width="19.5703125" customWidth="1"/>
    <col min="4097" max="4097" width="20" customWidth="1"/>
    <col min="4098" max="4100" width="19.5703125" customWidth="1"/>
    <col min="4353" max="4353" width="20" customWidth="1"/>
    <col min="4354" max="4356" width="19.5703125" customWidth="1"/>
    <col min="4609" max="4609" width="20" customWidth="1"/>
    <col min="4610" max="4612" width="19.5703125" customWidth="1"/>
    <col min="4865" max="4865" width="20" customWidth="1"/>
    <col min="4866" max="4868" width="19.5703125" customWidth="1"/>
    <col min="5121" max="5121" width="20" customWidth="1"/>
    <col min="5122" max="5124" width="19.5703125" customWidth="1"/>
    <col min="5377" max="5377" width="20" customWidth="1"/>
    <col min="5378" max="5380" width="19.5703125" customWidth="1"/>
    <col min="5633" max="5633" width="20" customWidth="1"/>
    <col min="5634" max="5636" width="19.5703125" customWidth="1"/>
    <col min="5889" max="5889" width="20" customWidth="1"/>
    <col min="5890" max="5892" width="19.5703125" customWidth="1"/>
    <col min="6145" max="6145" width="20" customWidth="1"/>
    <col min="6146" max="6148" width="19.5703125" customWidth="1"/>
    <col min="6401" max="6401" width="20" customWidth="1"/>
    <col min="6402" max="6404" width="19.5703125" customWidth="1"/>
    <col min="6657" max="6657" width="20" customWidth="1"/>
    <col min="6658" max="6660" width="19.5703125" customWidth="1"/>
    <col min="6913" max="6913" width="20" customWidth="1"/>
    <col min="6914" max="6916" width="19.5703125" customWidth="1"/>
    <col min="7169" max="7169" width="20" customWidth="1"/>
    <col min="7170" max="7172" width="19.5703125" customWidth="1"/>
    <col min="7425" max="7425" width="20" customWidth="1"/>
    <col min="7426" max="7428" width="19.5703125" customWidth="1"/>
    <col min="7681" max="7681" width="20" customWidth="1"/>
    <col min="7682" max="7684" width="19.5703125" customWidth="1"/>
    <col min="7937" max="7937" width="20" customWidth="1"/>
    <col min="7938" max="7940" width="19.5703125" customWidth="1"/>
    <col min="8193" max="8193" width="20" customWidth="1"/>
    <col min="8194" max="8196" width="19.5703125" customWidth="1"/>
    <col min="8449" max="8449" width="20" customWidth="1"/>
    <col min="8450" max="8452" width="19.5703125" customWidth="1"/>
    <col min="8705" max="8705" width="20" customWidth="1"/>
    <col min="8706" max="8708" width="19.5703125" customWidth="1"/>
    <col min="8961" max="8961" width="20" customWidth="1"/>
    <col min="8962" max="8964" width="19.5703125" customWidth="1"/>
    <col min="9217" max="9217" width="20" customWidth="1"/>
    <col min="9218" max="9220" width="19.5703125" customWidth="1"/>
    <col min="9473" max="9473" width="20" customWidth="1"/>
    <col min="9474" max="9476" width="19.5703125" customWidth="1"/>
    <col min="9729" max="9729" width="20" customWidth="1"/>
    <col min="9730" max="9732" width="19.5703125" customWidth="1"/>
    <col min="9985" max="9985" width="20" customWidth="1"/>
    <col min="9986" max="9988" width="19.5703125" customWidth="1"/>
    <col min="10241" max="10241" width="20" customWidth="1"/>
    <col min="10242" max="10244" width="19.5703125" customWidth="1"/>
    <col min="10497" max="10497" width="20" customWidth="1"/>
    <col min="10498" max="10500" width="19.5703125" customWidth="1"/>
    <col min="10753" max="10753" width="20" customWidth="1"/>
    <col min="10754" max="10756" width="19.5703125" customWidth="1"/>
    <col min="11009" max="11009" width="20" customWidth="1"/>
    <col min="11010" max="11012" width="19.5703125" customWidth="1"/>
    <col min="11265" max="11265" width="20" customWidth="1"/>
    <col min="11266" max="11268" width="19.5703125" customWidth="1"/>
    <col min="11521" max="11521" width="20" customWidth="1"/>
    <col min="11522" max="11524" width="19.5703125" customWidth="1"/>
    <col min="11777" max="11777" width="20" customWidth="1"/>
    <col min="11778" max="11780" width="19.5703125" customWidth="1"/>
    <col min="12033" max="12033" width="20" customWidth="1"/>
    <col min="12034" max="12036" width="19.5703125" customWidth="1"/>
    <col min="12289" max="12289" width="20" customWidth="1"/>
    <col min="12290" max="12292" width="19.5703125" customWidth="1"/>
    <col min="12545" max="12545" width="20" customWidth="1"/>
    <col min="12546" max="12548" width="19.5703125" customWidth="1"/>
    <col min="12801" max="12801" width="20" customWidth="1"/>
    <col min="12802" max="12804" width="19.5703125" customWidth="1"/>
    <col min="13057" max="13057" width="20" customWidth="1"/>
    <col min="13058" max="13060" width="19.5703125" customWidth="1"/>
    <col min="13313" max="13313" width="20" customWidth="1"/>
    <col min="13314" max="13316" width="19.5703125" customWidth="1"/>
    <col min="13569" max="13569" width="20" customWidth="1"/>
    <col min="13570" max="13572" width="19.5703125" customWidth="1"/>
    <col min="13825" max="13825" width="20" customWidth="1"/>
    <col min="13826" max="13828" width="19.5703125" customWidth="1"/>
    <col min="14081" max="14081" width="20" customWidth="1"/>
    <col min="14082" max="14084" width="19.5703125" customWidth="1"/>
    <col min="14337" max="14337" width="20" customWidth="1"/>
    <col min="14338" max="14340" width="19.5703125" customWidth="1"/>
    <col min="14593" max="14593" width="20" customWidth="1"/>
    <col min="14594" max="14596" width="19.5703125" customWidth="1"/>
    <col min="14849" max="14849" width="20" customWidth="1"/>
    <col min="14850" max="14852" width="19.5703125" customWidth="1"/>
    <col min="15105" max="15105" width="20" customWidth="1"/>
    <col min="15106" max="15108" width="19.5703125" customWidth="1"/>
    <col min="15361" max="15361" width="20" customWidth="1"/>
    <col min="15362" max="15364" width="19.5703125" customWidth="1"/>
    <col min="15617" max="15617" width="20" customWidth="1"/>
    <col min="15618" max="15620" width="19.5703125" customWidth="1"/>
    <col min="15873" max="15873" width="20" customWidth="1"/>
    <col min="15874" max="15876" width="19.5703125" customWidth="1"/>
    <col min="16129" max="16129" width="20" customWidth="1"/>
    <col min="16130" max="16132" width="19.5703125" customWidth="1"/>
  </cols>
  <sheetData>
    <row r="6" spans="1:11" ht="15" x14ac:dyDescent="0.25">
      <c r="A6" s="384"/>
      <c r="B6" s="384"/>
      <c r="C6" s="384"/>
      <c r="D6" s="384"/>
      <c r="E6" s="384"/>
      <c r="F6" s="384"/>
      <c r="G6" s="384"/>
      <c r="H6" s="384"/>
      <c r="I6" s="384"/>
      <c r="J6" s="384"/>
      <c r="K6" s="384"/>
    </row>
    <row r="7" spans="1:11" x14ac:dyDescent="0.2">
      <c r="A7" s="276" t="s">
        <v>148</v>
      </c>
    </row>
    <row r="8" spans="1:11" x14ac:dyDescent="0.2">
      <c r="A8" s="385" t="s">
        <v>104</v>
      </c>
      <c r="B8" s="385"/>
      <c r="C8" s="385"/>
      <c r="D8" s="385"/>
      <c r="E8" s="385"/>
      <c r="F8" s="385"/>
      <c r="G8" s="385"/>
      <c r="H8" s="385"/>
      <c r="I8" s="385"/>
      <c r="J8" s="385"/>
      <c r="K8" s="385"/>
    </row>
    <row r="85" spans="1:11" ht="15" x14ac:dyDescent="0.25">
      <c r="A85" s="386" t="s">
        <v>105</v>
      </c>
      <c r="B85" s="386"/>
      <c r="C85" s="386"/>
      <c r="D85" s="386"/>
      <c r="E85" s="386"/>
      <c r="F85" s="386"/>
      <c r="G85" s="386"/>
      <c r="H85" s="386"/>
      <c r="I85" s="386"/>
      <c r="J85" s="386"/>
      <c r="K85" s="386"/>
    </row>
    <row r="86" spans="1:11" x14ac:dyDescent="0.2">
      <c r="A86" s="387" t="s">
        <v>106</v>
      </c>
      <c r="B86" s="387"/>
      <c r="C86" s="387"/>
      <c r="D86" s="387"/>
      <c r="E86" s="387"/>
      <c r="F86" s="387"/>
      <c r="G86" s="387"/>
      <c r="H86" s="387"/>
      <c r="I86" s="387"/>
      <c r="J86" s="387"/>
      <c r="K86" s="387"/>
    </row>
    <row r="87" spans="1:11" x14ac:dyDescent="0.2">
      <c r="A87" s="388" t="s">
        <v>104</v>
      </c>
      <c r="B87" s="388"/>
      <c r="C87" s="388"/>
      <c r="D87" s="388"/>
      <c r="E87" s="388"/>
      <c r="F87" s="388"/>
      <c r="G87" s="388"/>
      <c r="H87" s="388"/>
      <c r="I87" s="388"/>
      <c r="J87" s="388"/>
      <c r="K87" s="388"/>
    </row>
    <row r="88" spans="1:11" x14ac:dyDescent="0.2">
      <c r="A88" s="246" t="s">
        <v>1</v>
      </c>
      <c r="B88" s="383" t="s">
        <v>107</v>
      </c>
      <c r="C88" s="383"/>
      <c r="D88" s="383"/>
      <c r="E88" s="189"/>
      <c r="F88" s="189"/>
      <c r="G88" s="189"/>
      <c r="H88" s="189"/>
      <c r="I88" s="189"/>
      <c r="J88" s="189"/>
      <c r="K88" s="189"/>
    </row>
    <row r="89" spans="1:11" x14ac:dyDescent="0.2">
      <c r="A89" s="246" t="s">
        <v>1</v>
      </c>
      <c r="B89" s="247" t="s">
        <v>7</v>
      </c>
      <c r="C89" s="247" t="s">
        <v>108</v>
      </c>
      <c r="D89" s="247" t="s">
        <v>109</v>
      </c>
      <c r="E89" s="189"/>
      <c r="F89" s="189"/>
      <c r="G89" s="189"/>
      <c r="H89" s="189"/>
      <c r="I89" s="189"/>
      <c r="J89" s="189"/>
      <c r="K89" s="189"/>
    </row>
    <row r="90" spans="1:11" x14ac:dyDescent="0.2">
      <c r="A90" s="383" t="s">
        <v>7</v>
      </c>
      <c r="B90" s="383"/>
      <c r="C90" s="383"/>
      <c r="D90" s="383"/>
      <c r="E90" s="189"/>
      <c r="F90" s="189"/>
      <c r="G90" s="189"/>
      <c r="H90" s="189"/>
      <c r="I90" s="189"/>
      <c r="J90" s="189"/>
      <c r="K90" s="189"/>
    </row>
    <row r="91" spans="1:11" x14ac:dyDescent="0.2">
      <c r="A91" s="247" t="s">
        <v>110</v>
      </c>
      <c r="B91" s="248">
        <v>0.47604259408154059</v>
      </c>
      <c r="C91" s="248">
        <v>0.52395740591845941</v>
      </c>
      <c r="D91" s="189"/>
      <c r="E91" s="189"/>
      <c r="F91" s="189"/>
      <c r="G91" s="189"/>
      <c r="H91" s="189"/>
      <c r="I91" s="189"/>
      <c r="J91" s="189"/>
      <c r="K91" s="189"/>
    </row>
    <row r="92" spans="1:11" x14ac:dyDescent="0.2">
      <c r="A92" s="247" t="s">
        <v>111</v>
      </c>
      <c r="B92" s="248">
        <v>0.46264116346007639</v>
      </c>
      <c r="C92" s="248">
        <v>0.53735883653992367</v>
      </c>
      <c r="D92" s="189"/>
      <c r="E92" s="189"/>
      <c r="F92" s="189"/>
      <c r="G92" s="189"/>
      <c r="H92" s="189"/>
      <c r="I92" s="189"/>
      <c r="J92" s="189"/>
      <c r="K92" s="189"/>
    </row>
    <row r="93" spans="1:11" x14ac:dyDescent="0.2">
      <c r="A93" s="247" t="s">
        <v>112</v>
      </c>
      <c r="B93" s="248">
        <v>0.44272568562188525</v>
      </c>
      <c r="C93" s="248">
        <v>0.55727431437811481</v>
      </c>
      <c r="D93" s="189"/>
      <c r="E93" s="189"/>
      <c r="F93" s="189"/>
      <c r="G93" s="189"/>
      <c r="H93" s="189"/>
      <c r="I93" s="189"/>
      <c r="J93" s="189"/>
      <c r="K93" s="189"/>
    </row>
    <row r="94" spans="1:11" x14ac:dyDescent="0.2">
      <c r="A94" s="247" t="s">
        <v>113</v>
      </c>
      <c r="B94" s="248">
        <v>0.4100936971016681</v>
      </c>
      <c r="C94" s="248">
        <v>0.5899063028983319</v>
      </c>
      <c r="D94" s="189"/>
      <c r="E94" s="189"/>
      <c r="F94" s="189"/>
      <c r="G94" s="189"/>
      <c r="H94" s="189"/>
      <c r="I94" s="189"/>
      <c r="J94" s="189"/>
      <c r="K94" s="189"/>
    </row>
    <row r="95" spans="1:11" x14ac:dyDescent="0.2">
      <c r="A95" s="247" t="s">
        <v>114</v>
      </c>
      <c r="B95" s="248">
        <v>0.36389483146693796</v>
      </c>
      <c r="C95" s="248">
        <v>0.63610516853306198</v>
      </c>
      <c r="D95" s="189"/>
      <c r="E95" s="189"/>
      <c r="F95" s="189"/>
      <c r="G95" s="189"/>
      <c r="H95" s="189"/>
      <c r="I95" s="189"/>
      <c r="J95" s="189"/>
      <c r="K95" s="189"/>
    </row>
    <row r="96" spans="1:11" x14ac:dyDescent="0.2">
      <c r="A96" s="247" t="s">
        <v>115</v>
      </c>
      <c r="B96" s="248">
        <v>0.29335894575256055</v>
      </c>
      <c r="C96" s="248">
        <v>0.7066410542474395</v>
      </c>
      <c r="D96" s="189"/>
      <c r="E96" s="189"/>
      <c r="F96" s="189"/>
      <c r="G96" s="189"/>
      <c r="H96" s="189"/>
      <c r="I96" s="189"/>
      <c r="J96" s="189"/>
      <c r="K96" s="189"/>
    </row>
  </sheetData>
  <mergeCells count="7">
    <mergeCell ref="B88:D88"/>
    <mergeCell ref="A90:D90"/>
    <mergeCell ref="A6:K6"/>
    <mergeCell ref="A8:K8"/>
    <mergeCell ref="A85:K85"/>
    <mergeCell ref="A86:K86"/>
    <mergeCell ref="A87:K87"/>
  </mergeCells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8F420-0A10-4EB2-96EC-226DA350EB52}">
  <sheetPr codeName="Hoja3">
    <tabColor rgb="FF007B5F"/>
    <pageSetUpPr fitToPage="1"/>
  </sheetPr>
  <dimension ref="A2:Y986"/>
  <sheetViews>
    <sheetView showGridLines="0" zoomScale="142" zoomScaleNormal="142" zoomScaleSheetLayoutView="100" workbookViewId="0"/>
  </sheetViews>
  <sheetFormatPr baseColWidth="10" defaultRowHeight="12.75" x14ac:dyDescent="0.2"/>
  <cols>
    <col min="1" max="1" width="1.7109375" customWidth="1"/>
    <col min="2" max="2" width="28.85546875" customWidth="1"/>
    <col min="3" max="10" width="10.5703125" customWidth="1"/>
    <col min="11" max="11" width="7.42578125" customWidth="1"/>
    <col min="12" max="17" width="8.5703125" customWidth="1"/>
  </cols>
  <sheetData>
    <row r="2" spans="1:25" ht="10.5" customHeight="1" x14ac:dyDescent="0.2">
      <c r="B2" s="192" t="s">
        <v>0</v>
      </c>
      <c r="C2" s="192"/>
      <c r="D2" s="192"/>
      <c r="E2" s="192"/>
      <c r="F2" s="192"/>
      <c r="P2" s="38"/>
      <c r="Q2" s="38"/>
    </row>
    <row r="3" spans="1:25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P3" s="38"/>
      <c r="Q3" s="38"/>
    </row>
    <row r="5" spans="1:25" x14ac:dyDescent="0.2">
      <c r="A5" s="276" t="s">
        <v>132</v>
      </c>
    </row>
    <row r="6" spans="1:25" ht="10.5" customHeight="1" x14ac:dyDescent="0.2"/>
    <row r="7" spans="1:25" ht="10.5" customHeight="1" x14ac:dyDescent="0.2"/>
    <row r="8" spans="1:25" ht="10.5" customHeight="1" x14ac:dyDescent="0.2"/>
    <row r="9" spans="1:25" ht="10.5" customHeight="1" x14ac:dyDescent="0.2">
      <c r="A9" s="3"/>
      <c r="B9" s="4"/>
      <c r="C9" s="4"/>
    </row>
    <row r="10" spans="1:25" ht="10.5" hidden="1" customHeight="1" x14ac:dyDescent="0.2">
      <c r="A10" s="3"/>
    </row>
    <row r="11" spans="1:25" ht="10.5" hidden="1" customHeight="1" x14ac:dyDescent="0.2">
      <c r="A11" s="3"/>
    </row>
    <row r="12" spans="1:25" ht="18.75" hidden="1" customHeight="1" thickBot="1" x14ac:dyDescent="0.25">
      <c r="B12" s="14"/>
      <c r="J12" s="15"/>
      <c r="K12" s="16"/>
      <c r="L12" s="16"/>
      <c r="M12" s="16"/>
      <c r="N12" s="16"/>
      <c r="O12" s="16"/>
      <c r="P12" s="16"/>
      <c r="R12" s="5"/>
      <c r="S12" s="7"/>
      <c r="T12" s="7"/>
      <c r="U12" s="9"/>
      <c r="V12" s="9"/>
      <c r="W12" s="9"/>
      <c r="X12" s="9"/>
      <c r="Y12" s="9"/>
    </row>
    <row r="13" spans="1:25" ht="21.75" hidden="1" customHeight="1" thickBot="1" x14ac:dyDescent="0.25">
      <c r="B13" s="364" t="s">
        <v>2</v>
      </c>
      <c r="C13" s="365"/>
      <c r="D13" s="365"/>
      <c r="E13" s="365"/>
      <c r="F13" s="365"/>
      <c r="G13" s="365"/>
      <c r="H13" s="365"/>
      <c r="I13" s="365"/>
      <c r="J13" s="366"/>
    </row>
    <row r="14" spans="1:25" ht="21.75" hidden="1" customHeight="1" thickBot="1" x14ac:dyDescent="0.25">
      <c r="B14" s="367" t="s">
        <v>3</v>
      </c>
      <c r="C14" s="369" t="s">
        <v>4</v>
      </c>
      <c r="D14" s="369"/>
      <c r="E14" s="369" t="s">
        <v>5</v>
      </c>
      <c r="F14" s="369"/>
      <c r="G14" s="369" t="s">
        <v>6</v>
      </c>
      <c r="H14" s="369"/>
      <c r="I14" s="369" t="s">
        <v>7</v>
      </c>
      <c r="J14" s="370"/>
    </row>
    <row r="15" spans="1:25" ht="21.75" hidden="1" customHeight="1" thickBot="1" x14ac:dyDescent="0.25">
      <c r="B15" s="367"/>
      <c r="C15" s="369"/>
      <c r="D15" s="369"/>
      <c r="E15" s="369"/>
      <c r="F15" s="369"/>
      <c r="G15" s="369"/>
      <c r="H15" s="369"/>
      <c r="I15" s="369"/>
      <c r="J15" s="370"/>
    </row>
    <row r="16" spans="1:25" ht="15" hidden="1" customHeight="1" thickBot="1" x14ac:dyDescent="0.25">
      <c r="B16" s="367"/>
      <c r="C16" s="369"/>
      <c r="D16" s="369"/>
      <c r="E16" s="369"/>
      <c r="F16" s="369"/>
      <c r="G16" s="369"/>
      <c r="H16" s="369"/>
      <c r="I16" s="369"/>
      <c r="J16" s="370"/>
    </row>
    <row r="17" spans="2:10" ht="15" hidden="1" customHeight="1" x14ac:dyDescent="0.2">
      <c r="B17" s="368"/>
      <c r="C17" s="18" t="s">
        <v>8</v>
      </c>
      <c r="D17" s="18" t="s">
        <v>9</v>
      </c>
      <c r="E17" s="18" t="s">
        <v>8</v>
      </c>
      <c r="F17" s="18" t="s">
        <v>9</v>
      </c>
      <c r="G17" s="18" t="s">
        <v>8</v>
      </c>
      <c r="H17" s="18" t="s">
        <v>9</v>
      </c>
      <c r="I17" s="18" t="s">
        <v>8</v>
      </c>
      <c r="J17" s="19" t="s">
        <v>10</v>
      </c>
    </row>
    <row r="18" spans="2:10" ht="15" hidden="1" customHeight="1" x14ac:dyDescent="0.2">
      <c r="B18" s="20" t="s">
        <v>11</v>
      </c>
      <c r="C18" s="21">
        <v>427</v>
      </c>
      <c r="D18" s="22">
        <v>0.58977900552486184</v>
      </c>
      <c r="E18" s="21">
        <v>256</v>
      </c>
      <c r="F18" s="22">
        <v>0.35359116022099446</v>
      </c>
      <c r="G18" s="21">
        <v>41</v>
      </c>
      <c r="H18" s="22">
        <v>5.6629834254143648E-2</v>
      </c>
      <c r="I18" s="23">
        <f>C18+E18+G18</f>
        <v>724</v>
      </c>
      <c r="J18" s="24">
        <f>I18/$I$36</f>
        <v>0.10598741033523643</v>
      </c>
    </row>
    <row r="19" spans="2:10" ht="15" hidden="1" customHeight="1" x14ac:dyDescent="0.2">
      <c r="B19" s="25" t="s">
        <v>12</v>
      </c>
      <c r="C19" s="26">
        <v>281</v>
      </c>
      <c r="D19" s="27">
        <v>0.84894259818731121</v>
      </c>
      <c r="E19" s="26">
        <v>45</v>
      </c>
      <c r="F19" s="27">
        <v>0.13595166163141995</v>
      </c>
      <c r="G19" s="26">
        <v>5</v>
      </c>
      <c r="H19" s="27">
        <v>1.5105740181268883E-2</v>
      </c>
      <c r="I19" s="28">
        <f t="shared" ref="I19:I35" si="0">C19+E19+G19</f>
        <v>331</v>
      </c>
      <c r="J19" s="29">
        <f t="shared" ref="J19:J35" si="1">I19/$I$36</f>
        <v>4.8455570194700627E-2</v>
      </c>
    </row>
    <row r="20" spans="2:10" ht="15" hidden="1" customHeight="1" x14ac:dyDescent="0.2">
      <c r="B20" s="25" t="s">
        <v>13</v>
      </c>
      <c r="C20" s="26">
        <v>237</v>
      </c>
      <c r="D20" s="27">
        <v>0.89097744360902253</v>
      </c>
      <c r="E20" s="26">
        <v>21</v>
      </c>
      <c r="F20" s="27">
        <v>7.8947368421052627E-2</v>
      </c>
      <c r="G20" s="26">
        <v>8</v>
      </c>
      <c r="H20" s="27">
        <v>3.007518796992481E-2</v>
      </c>
      <c r="I20" s="28">
        <f t="shared" si="0"/>
        <v>266</v>
      </c>
      <c r="J20" s="29">
        <f t="shared" si="1"/>
        <v>3.8940125896647637E-2</v>
      </c>
    </row>
    <row r="21" spans="2:10" ht="15" hidden="1" customHeight="1" x14ac:dyDescent="0.2">
      <c r="B21" s="25" t="s">
        <v>14</v>
      </c>
      <c r="C21" s="26">
        <v>53</v>
      </c>
      <c r="D21" s="27">
        <v>0.43089430894308944</v>
      </c>
      <c r="E21" s="26">
        <v>68</v>
      </c>
      <c r="F21" s="27">
        <v>0.55284552845528456</v>
      </c>
      <c r="G21" s="26">
        <v>2</v>
      </c>
      <c r="H21" s="27">
        <v>1.6260162601626018E-2</v>
      </c>
      <c r="I21" s="28">
        <f t="shared" si="0"/>
        <v>123</v>
      </c>
      <c r="J21" s="29">
        <f t="shared" si="1"/>
        <v>1.8006148440931048E-2</v>
      </c>
    </row>
    <row r="22" spans="2:10" ht="15" hidden="1" customHeight="1" x14ac:dyDescent="0.2">
      <c r="B22" s="25" t="s">
        <v>15</v>
      </c>
      <c r="C22" s="26">
        <v>130</v>
      </c>
      <c r="D22" s="27">
        <v>0.69892473118279574</v>
      </c>
      <c r="E22" s="26">
        <v>46</v>
      </c>
      <c r="F22" s="27">
        <v>0.24731182795698925</v>
      </c>
      <c r="G22" s="26">
        <v>10</v>
      </c>
      <c r="H22" s="27">
        <v>5.3763440860215055E-2</v>
      </c>
      <c r="I22" s="28">
        <f t="shared" si="0"/>
        <v>186</v>
      </c>
      <c r="J22" s="29">
        <f t="shared" si="1"/>
        <v>2.7228809837505488E-2</v>
      </c>
    </row>
    <row r="23" spans="2:10" ht="15" hidden="1" customHeight="1" x14ac:dyDescent="0.2">
      <c r="B23" s="25" t="s">
        <v>16</v>
      </c>
      <c r="C23" s="26">
        <v>61</v>
      </c>
      <c r="D23" s="27">
        <v>0.6853932584269663</v>
      </c>
      <c r="E23" s="26">
        <v>22</v>
      </c>
      <c r="F23" s="27">
        <v>0.24719101123595505</v>
      </c>
      <c r="G23" s="26">
        <v>6</v>
      </c>
      <c r="H23" s="27">
        <v>6.741573033707865E-2</v>
      </c>
      <c r="I23" s="28">
        <f t="shared" si="0"/>
        <v>89</v>
      </c>
      <c r="J23" s="29">
        <f t="shared" si="1"/>
        <v>1.3028839115795637E-2</v>
      </c>
    </row>
    <row r="24" spans="2:10" ht="15" hidden="1" customHeight="1" x14ac:dyDescent="0.2">
      <c r="B24" s="25" t="s">
        <v>17</v>
      </c>
      <c r="C24" s="26">
        <v>654</v>
      </c>
      <c r="D24" s="27">
        <v>0.77580071174377219</v>
      </c>
      <c r="E24" s="26">
        <v>172</v>
      </c>
      <c r="F24" s="27">
        <v>0.2040332147093713</v>
      </c>
      <c r="G24" s="26">
        <v>17</v>
      </c>
      <c r="H24" s="27">
        <v>2.0166073546856466E-2</v>
      </c>
      <c r="I24" s="28">
        <f t="shared" si="0"/>
        <v>843</v>
      </c>
      <c r="J24" s="29">
        <f t="shared" si="1"/>
        <v>0.12340799297321037</v>
      </c>
    </row>
    <row r="25" spans="2:10" ht="15" hidden="1" customHeight="1" x14ac:dyDescent="0.2">
      <c r="B25" s="25" t="s">
        <v>18</v>
      </c>
      <c r="C25" s="26">
        <v>411</v>
      </c>
      <c r="D25" s="27">
        <v>0.84221311475409832</v>
      </c>
      <c r="E25" s="26">
        <v>74</v>
      </c>
      <c r="F25" s="27">
        <v>0.15163934426229508</v>
      </c>
      <c r="G25" s="26">
        <v>3</v>
      </c>
      <c r="H25" s="27">
        <v>6.1475409836065573E-3</v>
      </c>
      <c r="I25" s="28">
        <f t="shared" si="0"/>
        <v>488</v>
      </c>
      <c r="J25" s="29">
        <f t="shared" si="1"/>
        <v>7.1439027960767093E-2</v>
      </c>
    </row>
    <row r="26" spans="2:10" ht="15" hidden="1" customHeight="1" x14ac:dyDescent="0.2">
      <c r="B26" s="25" t="s">
        <v>19</v>
      </c>
      <c r="C26" s="26">
        <v>1023</v>
      </c>
      <c r="D26" s="27">
        <v>0.703576341127923</v>
      </c>
      <c r="E26" s="26">
        <v>394</v>
      </c>
      <c r="F26" s="27">
        <v>0.27097661623108665</v>
      </c>
      <c r="G26" s="26">
        <v>37</v>
      </c>
      <c r="H26" s="27">
        <v>2.5447042640990371E-2</v>
      </c>
      <c r="I26" s="28">
        <f t="shared" si="0"/>
        <v>1454</v>
      </c>
      <c r="J26" s="29">
        <f t="shared" si="1"/>
        <v>0.2128531693749085</v>
      </c>
    </row>
    <row r="27" spans="2:10" ht="15" hidden="1" customHeight="1" x14ac:dyDescent="0.2">
      <c r="B27" s="25" t="s">
        <v>20</v>
      </c>
      <c r="C27" s="26">
        <v>321</v>
      </c>
      <c r="D27" s="27">
        <v>0.78292682926829271</v>
      </c>
      <c r="E27" s="26">
        <v>67</v>
      </c>
      <c r="F27" s="27">
        <v>0.16341463414634147</v>
      </c>
      <c r="G27" s="26">
        <v>22</v>
      </c>
      <c r="H27" s="27">
        <v>5.3658536585365853E-2</v>
      </c>
      <c r="I27" s="28">
        <f t="shared" si="0"/>
        <v>410</v>
      </c>
      <c r="J27" s="29">
        <f t="shared" si="1"/>
        <v>6.0020494803103501E-2</v>
      </c>
    </row>
    <row r="28" spans="2:10" ht="15" hidden="1" customHeight="1" x14ac:dyDescent="0.2">
      <c r="B28" s="25" t="s">
        <v>21</v>
      </c>
      <c r="C28" s="26">
        <v>279</v>
      </c>
      <c r="D28" s="27">
        <v>0.86645962732919257</v>
      </c>
      <c r="E28" s="26">
        <v>31</v>
      </c>
      <c r="F28" s="27">
        <v>9.627329192546584E-2</v>
      </c>
      <c r="G28" s="26">
        <v>12</v>
      </c>
      <c r="H28" s="27">
        <v>3.7267080745341616E-2</v>
      </c>
      <c r="I28" s="28">
        <f t="shared" si="0"/>
        <v>322</v>
      </c>
      <c r="J28" s="29">
        <f t="shared" si="1"/>
        <v>4.7138047138047139E-2</v>
      </c>
    </row>
    <row r="29" spans="2:10" ht="15" hidden="1" customHeight="1" x14ac:dyDescent="0.2">
      <c r="B29" s="25" t="s">
        <v>22</v>
      </c>
      <c r="C29" s="26">
        <v>345</v>
      </c>
      <c r="D29" s="27">
        <v>0.81753554502369663</v>
      </c>
      <c r="E29" s="26">
        <v>66</v>
      </c>
      <c r="F29" s="27">
        <v>0.15639810426540285</v>
      </c>
      <c r="G29" s="26">
        <v>11</v>
      </c>
      <c r="H29" s="27">
        <v>2.6066350710900472E-2</v>
      </c>
      <c r="I29" s="28">
        <f t="shared" si="0"/>
        <v>422</v>
      </c>
      <c r="J29" s="29">
        <f t="shared" si="1"/>
        <v>6.1777192211974821E-2</v>
      </c>
    </row>
    <row r="30" spans="2:10" ht="15" hidden="1" customHeight="1" x14ac:dyDescent="0.2">
      <c r="B30" s="25" t="s">
        <v>23</v>
      </c>
      <c r="C30" s="26">
        <v>469</v>
      </c>
      <c r="D30" s="27">
        <v>0.76508972267536701</v>
      </c>
      <c r="E30" s="26">
        <v>141</v>
      </c>
      <c r="F30" s="27">
        <v>0.23001631321370311</v>
      </c>
      <c r="G30" s="26">
        <v>3</v>
      </c>
      <c r="H30" s="27">
        <v>4.8939641109298528E-3</v>
      </c>
      <c r="I30" s="28">
        <f t="shared" si="0"/>
        <v>613</v>
      </c>
      <c r="J30" s="29">
        <f t="shared" si="1"/>
        <v>8.9737959303176698E-2</v>
      </c>
    </row>
    <row r="31" spans="2:10" ht="15" hidden="1" customHeight="1" x14ac:dyDescent="0.2">
      <c r="B31" s="25" t="s">
        <v>24</v>
      </c>
      <c r="C31" s="26">
        <v>64</v>
      </c>
      <c r="D31" s="27">
        <v>0.65306122448979587</v>
      </c>
      <c r="E31" s="26">
        <v>29</v>
      </c>
      <c r="F31" s="27">
        <v>0.29591836734693877</v>
      </c>
      <c r="G31" s="26">
        <v>5</v>
      </c>
      <c r="H31" s="27">
        <v>5.1020408163265307E-2</v>
      </c>
      <c r="I31" s="28">
        <f t="shared" si="0"/>
        <v>98</v>
      </c>
      <c r="J31" s="29">
        <f t="shared" si="1"/>
        <v>1.4346362172449129E-2</v>
      </c>
    </row>
    <row r="32" spans="2:10" ht="15" hidden="1" customHeight="1" x14ac:dyDescent="0.2">
      <c r="B32" s="25" t="s">
        <v>25</v>
      </c>
      <c r="C32" s="26">
        <v>76</v>
      </c>
      <c r="D32" s="27">
        <v>0.81720430107526887</v>
      </c>
      <c r="E32" s="26">
        <v>15</v>
      </c>
      <c r="F32" s="27">
        <v>0.16129032258064516</v>
      </c>
      <c r="G32" s="26">
        <v>2</v>
      </c>
      <c r="H32" s="27">
        <v>2.1505376344086023E-2</v>
      </c>
      <c r="I32" s="28">
        <f t="shared" si="0"/>
        <v>93</v>
      </c>
      <c r="J32" s="29">
        <f t="shared" si="1"/>
        <v>1.3614404918752744E-2</v>
      </c>
    </row>
    <row r="33" spans="2:10" ht="15" hidden="1" customHeight="1" x14ac:dyDescent="0.2">
      <c r="B33" s="25" t="s">
        <v>26</v>
      </c>
      <c r="C33" s="26">
        <v>321</v>
      </c>
      <c r="D33" s="27">
        <v>0.97272727272727277</v>
      </c>
      <c r="E33" s="26">
        <v>6</v>
      </c>
      <c r="F33" s="27">
        <v>1.8181818181818181E-2</v>
      </c>
      <c r="G33" s="26">
        <v>3</v>
      </c>
      <c r="H33" s="27">
        <v>9.0909090909090905E-3</v>
      </c>
      <c r="I33" s="28">
        <f t="shared" si="0"/>
        <v>330</v>
      </c>
      <c r="J33" s="29">
        <f t="shared" si="1"/>
        <v>4.8309178743961352E-2</v>
      </c>
    </row>
    <row r="34" spans="2:10" ht="15" hidden="1" customHeight="1" x14ac:dyDescent="0.2">
      <c r="B34" s="25" t="s">
        <v>27</v>
      </c>
      <c r="C34" s="26">
        <v>32</v>
      </c>
      <c r="D34" s="27">
        <v>0.96969696969696972</v>
      </c>
      <c r="E34" s="26">
        <v>0</v>
      </c>
      <c r="F34" s="27">
        <v>0</v>
      </c>
      <c r="G34" s="26">
        <v>1</v>
      </c>
      <c r="H34" s="27">
        <v>3.0303030303030304E-2</v>
      </c>
      <c r="I34" s="28">
        <f t="shared" si="0"/>
        <v>33</v>
      </c>
      <c r="J34" s="29">
        <f t="shared" si="1"/>
        <v>4.830917874396135E-3</v>
      </c>
    </row>
    <row r="35" spans="2:10" ht="15" hidden="1" customHeight="1" thickBot="1" x14ac:dyDescent="0.25">
      <c r="B35" s="25" t="s">
        <v>28</v>
      </c>
      <c r="C35" s="26">
        <v>4</v>
      </c>
      <c r="D35" s="27">
        <v>0.66666666666666663</v>
      </c>
      <c r="E35" s="26">
        <v>2</v>
      </c>
      <c r="F35" s="27">
        <v>0.33333333333333331</v>
      </c>
      <c r="G35" s="26">
        <v>0</v>
      </c>
      <c r="H35" s="27">
        <v>0</v>
      </c>
      <c r="I35" s="28">
        <f t="shared" si="0"/>
        <v>6</v>
      </c>
      <c r="J35" s="29">
        <f t="shared" si="1"/>
        <v>8.7834870443566099E-4</v>
      </c>
    </row>
    <row r="36" spans="2:10" ht="11.25" hidden="1" customHeight="1" thickBot="1" x14ac:dyDescent="0.25">
      <c r="B36" s="30" t="s">
        <v>29</v>
      </c>
      <c r="C36" s="31">
        <v>5188</v>
      </c>
      <c r="D36" s="32">
        <v>0.75947884643536823</v>
      </c>
      <c r="E36" s="31">
        <v>1455</v>
      </c>
      <c r="F36" s="32">
        <v>0.21299956082564778</v>
      </c>
      <c r="G36" s="31">
        <v>188</v>
      </c>
      <c r="H36" s="32">
        <v>2.7521592738984042E-2</v>
      </c>
      <c r="I36" s="33">
        <f>C36+E36+G36</f>
        <v>6831</v>
      </c>
      <c r="J36" s="32">
        <f>SUM(J18:J35)</f>
        <v>1</v>
      </c>
    </row>
    <row r="37" spans="2:10" ht="10.5" hidden="1" customHeight="1" x14ac:dyDescent="0.2">
      <c r="C37" s="34"/>
      <c r="D37" s="35"/>
      <c r="E37" s="5"/>
    </row>
    <row r="38" spans="2:10" ht="10.5" hidden="1" customHeight="1" x14ac:dyDescent="0.2">
      <c r="C38" s="34"/>
      <c r="D38" s="35"/>
      <c r="E38" s="5"/>
    </row>
    <row r="39" spans="2:10" ht="10.5" hidden="1" customHeight="1" x14ac:dyDescent="0.2">
      <c r="C39" s="34"/>
      <c r="D39" s="35"/>
      <c r="E39" s="5"/>
    </row>
    <row r="40" spans="2:10" ht="10.5" hidden="1" customHeight="1" x14ac:dyDescent="0.2">
      <c r="C40" s="34"/>
      <c r="D40" s="35"/>
      <c r="E40" s="5"/>
    </row>
    <row r="41" spans="2:10" ht="10.5" customHeight="1" x14ac:dyDescent="0.2">
      <c r="C41" s="34"/>
      <c r="D41" s="35"/>
      <c r="E41" s="5"/>
    </row>
    <row r="42" spans="2:10" ht="10.5" customHeight="1" x14ac:dyDescent="0.2">
      <c r="C42" s="34"/>
      <c r="D42" s="35"/>
      <c r="E42" s="5"/>
      <c r="G42" s="189" t="s">
        <v>4</v>
      </c>
      <c r="H42" s="202">
        <f>D36</f>
        <v>0.75947884643536823</v>
      </c>
      <c r="I42" s="189"/>
    </row>
    <row r="43" spans="2:10" ht="10.5" customHeight="1" x14ac:dyDescent="0.2">
      <c r="C43" s="34"/>
      <c r="D43" s="35"/>
      <c r="E43" s="5"/>
      <c r="G43" s="189" t="s">
        <v>5</v>
      </c>
      <c r="H43" s="202">
        <f>F36</f>
        <v>0.21299956082564778</v>
      </c>
      <c r="I43" s="189"/>
    </row>
    <row r="44" spans="2:10" ht="10.5" customHeight="1" x14ac:dyDescent="0.2">
      <c r="C44" s="34"/>
      <c r="D44" s="35"/>
      <c r="E44" s="5"/>
      <c r="G44" s="189" t="s">
        <v>6</v>
      </c>
      <c r="H44" s="202">
        <f>H36</f>
        <v>2.7521592738984042E-2</v>
      </c>
      <c r="I44" s="189"/>
    </row>
    <row r="45" spans="2:10" ht="10.5" customHeight="1" x14ac:dyDescent="0.2">
      <c r="C45" s="34"/>
      <c r="D45" s="35"/>
      <c r="E45" s="5"/>
    </row>
    <row r="46" spans="2:10" ht="10.5" customHeight="1" x14ac:dyDescent="0.2">
      <c r="C46" s="34"/>
      <c r="D46" s="35"/>
      <c r="E46" s="5"/>
    </row>
    <row r="47" spans="2:10" ht="10.5" customHeight="1" x14ac:dyDescent="0.2">
      <c r="C47" s="34"/>
      <c r="D47" s="35"/>
      <c r="E47" s="5"/>
    </row>
    <row r="48" spans="2:10" ht="10.5" customHeight="1" x14ac:dyDescent="0.2">
      <c r="C48" s="34"/>
      <c r="D48" s="35"/>
      <c r="E48" s="5"/>
    </row>
    <row r="49" spans="2:5" ht="10.5" customHeight="1" x14ac:dyDescent="0.2">
      <c r="C49" s="34"/>
      <c r="D49" s="35"/>
      <c r="E49" s="5"/>
    </row>
    <row r="50" spans="2:5" ht="10.5" customHeight="1" x14ac:dyDescent="0.2">
      <c r="C50" s="34"/>
      <c r="D50" s="35"/>
      <c r="E50" s="5"/>
    </row>
    <row r="51" spans="2:5" ht="10.5" customHeight="1" x14ac:dyDescent="0.2">
      <c r="C51" s="34"/>
      <c r="D51" s="35"/>
      <c r="E51" s="5"/>
    </row>
    <row r="52" spans="2:5" ht="10.5" customHeight="1" x14ac:dyDescent="0.2">
      <c r="C52" s="34"/>
      <c r="D52" s="35"/>
      <c r="E52" s="5"/>
    </row>
    <row r="53" spans="2:5" ht="10.5" customHeight="1" x14ac:dyDescent="0.2">
      <c r="C53" s="34"/>
      <c r="D53" s="35"/>
      <c r="E53" s="5"/>
    </row>
    <row r="54" spans="2:5" ht="10.5" customHeight="1" x14ac:dyDescent="0.2">
      <c r="B54" s="35"/>
      <c r="C54" s="5"/>
      <c r="D54" s="35"/>
      <c r="E54" s="5"/>
    </row>
    <row r="55" spans="2:5" ht="10.5" customHeight="1" x14ac:dyDescent="0.2">
      <c r="B55" s="35"/>
      <c r="C55" s="5"/>
      <c r="D55" s="35"/>
      <c r="E55" s="5"/>
    </row>
    <row r="56" spans="2:5" ht="10.5" customHeight="1" x14ac:dyDescent="0.2">
      <c r="B56" s="35"/>
      <c r="C56" s="5"/>
      <c r="D56" s="35"/>
      <c r="E56" s="5"/>
    </row>
    <row r="57" spans="2:5" ht="10.5" customHeight="1" x14ac:dyDescent="0.2">
      <c r="B57" s="35"/>
      <c r="C57" s="5"/>
      <c r="D57" s="35"/>
      <c r="E57" s="5"/>
    </row>
    <row r="58" spans="2:5" ht="10.5" customHeight="1" x14ac:dyDescent="0.2">
      <c r="B58" s="35"/>
      <c r="C58" s="5"/>
      <c r="D58" s="35"/>
      <c r="E58" s="5"/>
    </row>
    <row r="59" spans="2:5" ht="10.5" customHeight="1" x14ac:dyDescent="0.2"/>
    <row r="60" spans="2:5" ht="10.5" customHeight="1" x14ac:dyDescent="0.2"/>
    <row r="61" spans="2:5" ht="10.5" customHeight="1" x14ac:dyDescent="0.2"/>
    <row r="62" spans="2:5" ht="10.5" customHeight="1" x14ac:dyDescent="0.2"/>
    <row r="63" spans="2:5" ht="10.5" customHeight="1" x14ac:dyDescent="0.2"/>
    <row r="64" spans="2:5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  <row r="978" ht="10.5" customHeight="1" x14ac:dyDescent="0.2"/>
    <row r="979" ht="10.5" customHeight="1" x14ac:dyDescent="0.2"/>
    <row r="980" ht="10.5" customHeight="1" x14ac:dyDescent="0.2"/>
    <row r="981" ht="10.5" customHeight="1" x14ac:dyDescent="0.2"/>
    <row r="982" ht="10.5" customHeight="1" x14ac:dyDescent="0.2"/>
    <row r="983" ht="10.5" customHeight="1" x14ac:dyDescent="0.2"/>
    <row r="984" ht="10.5" customHeight="1" x14ac:dyDescent="0.2"/>
    <row r="985" ht="10.5" customHeight="1" x14ac:dyDescent="0.2"/>
    <row r="986" ht="10.5" customHeight="1" x14ac:dyDescent="0.2"/>
  </sheetData>
  <mergeCells count="6">
    <mergeCell ref="B13:J13"/>
    <mergeCell ref="B14:B17"/>
    <mergeCell ref="C14:D16"/>
    <mergeCell ref="E14:F16"/>
    <mergeCell ref="G14:H16"/>
    <mergeCell ref="I14:J16"/>
  </mergeCells>
  <hyperlinks>
    <hyperlink ref="B2" location="Índice!A1" display="Informe censo de centros residenciales de servicios sociales" xr:uid="{4BB7F042-13E5-4CD8-9926-685421A370AB}"/>
  </hyperlinks>
  <pageMargins left="0.7" right="0.7" top="0.75" bottom="0.75" header="0.3" footer="0.3"/>
  <pageSetup paperSize="9" scale="69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DCF8A-4A09-4301-AF44-EF4E0F38BF19}">
  <sheetPr codeName="Hoja20">
    <tabColor theme="4" tint="0.39997558519241921"/>
    <pageSetUpPr fitToPage="1"/>
  </sheetPr>
  <dimension ref="A5:Q816"/>
  <sheetViews>
    <sheetView showGridLines="0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6.85546875" customWidth="1"/>
    <col min="7" max="9" width="7.42578125" customWidth="1"/>
    <col min="10" max="10" width="8.5703125" customWidth="1"/>
    <col min="11" max="11" width="7.42578125" customWidth="1"/>
    <col min="12" max="12" width="9.85546875" customWidth="1"/>
    <col min="13" max="15" width="7.42578125" customWidth="1"/>
    <col min="16" max="16" width="9.28515625" customWidth="1"/>
    <col min="17" max="17" width="7.42578125" customWidth="1"/>
  </cols>
  <sheetData>
    <row r="5" spans="1:17" x14ac:dyDescent="0.2">
      <c r="C5" s="276" t="s">
        <v>149</v>
      </c>
    </row>
    <row r="6" spans="1:17" ht="10.5" customHeight="1" x14ac:dyDescent="0.2">
      <c r="I6" s="70"/>
    </row>
    <row r="7" spans="1:17" ht="10.5" customHeight="1" x14ac:dyDescent="0.2">
      <c r="B7" s="1"/>
      <c r="C7" s="1"/>
      <c r="D7" s="1"/>
      <c r="E7" s="1"/>
      <c r="F7" s="1"/>
      <c r="G7" s="1"/>
      <c r="H7" s="1"/>
      <c r="I7" s="70"/>
    </row>
    <row r="8" spans="1:17" ht="10.5" customHeight="1" x14ac:dyDescent="0.2">
      <c r="A8" s="3"/>
      <c r="B8" s="4"/>
      <c r="C8" s="130"/>
      <c r="D8" s="130"/>
      <c r="E8" s="130"/>
      <c r="F8" s="130"/>
      <c r="G8" s="130"/>
      <c r="H8" s="130"/>
      <c r="I8" s="129"/>
      <c r="J8" s="129"/>
      <c r="K8" s="129"/>
      <c r="L8" s="129"/>
      <c r="M8" s="129"/>
      <c r="N8" s="129"/>
      <c r="O8" s="129"/>
      <c r="P8" s="129"/>
    </row>
    <row r="9" spans="1:17" ht="10.5" customHeight="1" x14ac:dyDescent="0.2">
      <c r="A9" s="3"/>
      <c r="B9" s="4"/>
      <c r="C9" s="4"/>
      <c r="D9" s="4"/>
      <c r="E9" s="4"/>
      <c r="F9" s="4"/>
      <c r="G9" s="4"/>
      <c r="H9" s="4"/>
      <c r="L9" s="6"/>
    </row>
    <row r="10" spans="1:17" ht="10.5" customHeight="1" x14ac:dyDescent="0.2">
      <c r="A10" s="3"/>
      <c r="B10" s="4"/>
      <c r="C10" s="4"/>
      <c r="D10" s="4"/>
      <c r="E10" s="4"/>
      <c r="F10" s="4"/>
      <c r="G10" s="4"/>
      <c r="H10" s="4"/>
      <c r="L10" s="6"/>
    </row>
    <row r="11" spans="1:17" ht="10.5" customHeight="1" x14ac:dyDescent="0.2"/>
    <row r="12" spans="1:17" ht="10.5" customHeight="1" x14ac:dyDescent="0.2">
      <c r="Q12" s="83"/>
    </row>
    <row r="13" spans="1:17" ht="10.5" customHeight="1" x14ac:dyDescent="0.2">
      <c r="Q13" s="83"/>
    </row>
    <row r="14" spans="1:17" ht="10.5" customHeight="1" x14ac:dyDescent="0.2">
      <c r="Q14" s="83"/>
    </row>
    <row r="15" spans="1:17" ht="10.5" customHeight="1" x14ac:dyDescent="0.2">
      <c r="Q15" s="83"/>
    </row>
    <row r="16" spans="1:17" ht="10.5" customHeight="1" x14ac:dyDescent="0.2">
      <c r="Q16" s="83"/>
    </row>
    <row r="17" spans="17:17" ht="10.5" customHeight="1" x14ac:dyDescent="0.2">
      <c r="Q17" s="83"/>
    </row>
    <row r="18" spans="17:17" ht="10.5" customHeight="1" x14ac:dyDescent="0.2">
      <c r="Q18" s="83"/>
    </row>
    <row r="19" spans="17:17" ht="10.5" customHeight="1" x14ac:dyDescent="0.2">
      <c r="Q19" s="83"/>
    </row>
    <row r="20" spans="17:17" ht="10.5" customHeight="1" x14ac:dyDescent="0.2">
      <c r="Q20" s="83"/>
    </row>
    <row r="21" spans="17:17" ht="10.5" customHeight="1" x14ac:dyDescent="0.2">
      <c r="Q21" s="83"/>
    </row>
    <row r="22" spans="17:17" ht="10.5" customHeight="1" x14ac:dyDescent="0.2">
      <c r="Q22" s="83"/>
    </row>
    <row r="23" spans="17:17" ht="10.5" customHeight="1" x14ac:dyDescent="0.2">
      <c r="Q23" s="83"/>
    </row>
    <row r="24" spans="17:17" ht="10.5" customHeight="1" x14ac:dyDescent="0.2">
      <c r="Q24" s="83"/>
    </row>
    <row r="25" spans="17:17" ht="10.5" customHeight="1" x14ac:dyDescent="0.2">
      <c r="Q25" s="83"/>
    </row>
    <row r="26" spans="17:17" ht="10.5" customHeight="1" x14ac:dyDescent="0.2">
      <c r="Q26" s="83"/>
    </row>
    <row r="27" spans="17:17" ht="10.5" customHeight="1" x14ac:dyDescent="0.2">
      <c r="Q27" s="83"/>
    </row>
    <row r="28" spans="17:17" ht="10.5" customHeight="1" x14ac:dyDescent="0.2">
      <c r="Q28" s="83"/>
    </row>
    <row r="29" spans="17:17" ht="10.5" customHeight="1" x14ac:dyDescent="0.2">
      <c r="Q29" s="83"/>
    </row>
    <row r="30" spans="17:17" ht="10.5" customHeight="1" x14ac:dyDescent="0.2">
      <c r="Q30" s="83"/>
    </row>
    <row r="31" spans="17:17" ht="10.5" customHeight="1" x14ac:dyDescent="0.2">
      <c r="Q31" s="83"/>
    </row>
    <row r="32" spans="17:17" ht="10.5" customHeight="1" x14ac:dyDescent="0.2">
      <c r="Q32" s="83"/>
    </row>
    <row r="33" spans="17:17" ht="10.5" customHeight="1" x14ac:dyDescent="0.2">
      <c r="Q33" s="83"/>
    </row>
    <row r="34" spans="17:17" ht="10.5" customHeight="1" x14ac:dyDescent="0.2">
      <c r="Q34" s="83"/>
    </row>
    <row r="35" spans="17:17" ht="10.5" customHeight="1" x14ac:dyDescent="0.2">
      <c r="Q35" s="83"/>
    </row>
    <row r="36" spans="17:17" ht="10.5" customHeight="1" x14ac:dyDescent="0.2">
      <c r="Q36" s="83"/>
    </row>
    <row r="37" spans="17:17" ht="10.5" customHeight="1" x14ac:dyDescent="0.2">
      <c r="Q37" s="83"/>
    </row>
    <row r="38" spans="17:17" ht="10.5" customHeight="1" x14ac:dyDescent="0.2">
      <c r="Q38" s="83"/>
    </row>
    <row r="39" spans="17:17" ht="10.5" customHeight="1" x14ac:dyDescent="0.2">
      <c r="Q39" s="83"/>
    </row>
    <row r="40" spans="17:17" ht="10.5" customHeight="1" x14ac:dyDescent="0.2">
      <c r="Q40" s="83"/>
    </row>
    <row r="41" spans="17:17" ht="10.5" customHeight="1" x14ac:dyDescent="0.2">
      <c r="Q41" s="83"/>
    </row>
    <row r="42" spans="17:17" ht="10.5" customHeight="1" x14ac:dyDescent="0.2">
      <c r="Q42" s="83"/>
    </row>
    <row r="43" spans="17:17" ht="10.5" customHeight="1" x14ac:dyDescent="0.2">
      <c r="Q43" s="83"/>
    </row>
    <row r="44" spans="17:17" ht="10.5" customHeight="1" x14ac:dyDescent="0.2">
      <c r="Q44" s="83"/>
    </row>
    <row r="45" spans="17:17" ht="10.5" customHeight="1" x14ac:dyDescent="0.2"/>
    <row r="46" spans="17:17" ht="10.5" customHeight="1" x14ac:dyDescent="0.2"/>
    <row r="47" spans="17:17" ht="10.5" customHeight="1" x14ac:dyDescent="0.2"/>
    <row r="48" spans="17:17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spans="2:17" ht="10.5" customHeight="1" x14ac:dyDescent="0.2"/>
    <row r="66" spans="2:17" ht="10.5" customHeight="1" x14ac:dyDescent="0.2"/>
    <row r="67" spans="2:17" ht="10.5" customHeight="1" x14ac:dyDescent="0.2"/>
    <row r="68" spans="2:17" ht="10.5" customHeight="1" x14ac:dyDescent="0.2"/>
    <row r="69" spans="2:17" ht="10.5" customHeight="1" x14ac:dyDescent="0.2"/>
    <row r="70" spans="2:17" ht="10.5" customHeight="1" x14ac:dyDescent="0.2"/>
    <row r="71" spans="2:17" ht="10.5" customHeight="1" x14ac:dyDescent="0.2"/>
    <row r="72" spans="2:17" ht="10.5" customHeight="1" x14ac:dyDescent="0.2"/>
    <row r="73" spans="2:17" ht="10.5" customHeight="1" x14ac:dyDescent="0.2"/>
    <row r="74" spans="2:17" ht="10.5" customHeight="1" x14ac:dyDescent="0.2"/>
    <row r="75" spans="2:17" ht="10.5" customHeight="1" x14ac:dyDescent="0.2"/>
    <row r="76" spans="2:17" ht="10.5" customHeight="1" x14ac:dyDescent="0.2"/>
    <row r="77" spans="2:17" ht="10.5" customHeight="1" x14ac:dyDescent="0.2">
      <c r="B77" s="391" t="s">
        <v>4</v>
      </c>
      <c r="C77" s="391"/>
      <c r="D77" s="391"/>
      <c r="E77" s="391"/>
      <c r="F77" s="391"/>
      <c r="G77" s="391"/>
      <c r="H77" s="391"/>
      <c r="I77" s="391"/>
      <c r="J77" s="391"/>
      <c r="K77" s="391"/>
      <c r="L77" s="189"/>
      <c r="M77" s="238"/>
      <c r="N77" s="238"/>
      <c r="O77" s="238"/>
      <c r="P77" s="189"/>
    </row>
    <row r="78" spans="2:17" ht="10.5" customHeight="1" x14ac:dyDescent="0.2">
      <c r="B78" s="391" t="s">
        <v>48</v>
      </c>
      <c r="C78" s="391"/>
      <c r="D78" s="391"/>
      <c r="E78" s="391"/>
      <c r="F78" s="391"/>
      <c r="G78" s="392" t="s">
        <v>102</v>
      </c>
      <c r="H78" s="392"/>
      <c r="I78" s="392"/>
      <c r="J78" s="392"/>
      <c r="K78" s="201"/>
      <c r="L78" s="208"/>
      <c r="M78" s="238"/>
      <c r="N78" s="238"/>
      <c r="O78" s="238"/>
      <c r="P78" s="238"/>
      <c r="Q78" s="5"/>
    </row>
    <row r="79" spans="2:17" ht="10.5" customHeight="1" x14ac:dyDescent="0.2">
      <c r="B79" s="391"/>
      <c r="C79" s="391"/>
      <c r="D79" s="391"/>
      <c r="E79" s="391"/>
      <c r="F79" s="391"/>
      <c r="G79" s="392" t="s">
        <v>108</v>
      </c>
      <c r="H79" s="392"/>
      <c r="I79" s="392" t="s">
        <v>109</v>
      </c>
      <c r="J79" s="392"/>
      <c r="K79" s="241" t="s">
        <v>7</v>
      </c>
      <c r="L79" s="208"/>
      <c r="M79" s="238"/>
      <c r="N79" s="238"/>
      <c r="O79" s="238"/>
      <c r="P79" s="238"/>
      <c r="Q79" s="5"/>
    </row>
    <row r="80" spans="2:17" ht="10.5" customHeight="1" x14ac:dyDescent="0.2">
      <c r="B80" s="389" t="s">
        <v>29</v>
      </c>
      <c r="C80" s="389"/>
      <c r="D80" s="389"/>
      <c r="E80" s="389"/>
      <c r="F80" s="389"/>
      <c r="G80" s="242">
        <v>91789</v>
      </c>
      <c r="H80" s="243">
        <v>0.31786747008813393</v>
      </c>
      <c r="I80" s="242">
        <v>196976</v>
      </c>
      <c r="J80" s="243">
        <v>0.68213252991186601</v>
      </c>
      <c r="K80" s="200">
        <v>288765</v>
      </c>
      <c r="L80" s="239"/>
      <c r="M80" s="240"/>
      <c r="N80" s="238"/>
      <c r="O80" s="238"/>
      <c r="P80" s="238"/>
      <c r="Q80" s="5"/>
    </row>
    <row r="81" spans="2:17" ht="10.5" customHeight="1" x14ac:dyDescent="0.2">
      <c r="B81" s="208" t="s">
        <v>181</v>
      </c>
      <c r="C81" s="244"/>
      <c r="D81" s="244"/>
      <c r="E81" s="244"/>
      <c r="F81" s="244"/>
      <c r="G81" s="244"/>
      <c r="H81" s="244"/>
      <c r="I81" s="189"/>
      <c r="J81" s="189"/>
      <c r="K81" s="189"/>
      <c r="L81" s="189"/>
      <c r="M81" s="189"/>
      <c r="N81" s="189"/>
      <c r="O81" s="189"/>
      <c r="P81" s="149"/>
      <c r="Q81" s="5"/>
    </row>
    <row r="82" spans="2:17" ht="10.5" customHeight="1" x14ac:dyDescent="0.2">
      <c r="B82" s="244"/>
      <c r="C82" s="244"/>
      <c r="D82" s="244"/>
      <c r="E82" s="244"/>
      <c r="F82" s="244"/>
      <c r="G82" s="244"/>
      <c r="H82" s="244"/>
      <c r="I82" s="208"/>
      <c r="J82" s="189"/>
      <c r="K82" s="189"/>
      <c r="L82" s="189"/>
      <c r="M82" s="189"/>
      <c r="N82" s="189"/>
      <c r="O82" s="189"/>
      <c r="P82" s="149"/>
      <c r="Q82" s="5"/>
    </row>
    <row r="83" spans="2:17" ht="10.5" customHeight="1" x14ac:dyDescent="0.2">
      <c r="B83" s="148"/>
      <c r="C83" s="148"/>
      <c r="D83" s="148"/>
      <c r="E83" s="148"/>
      <c r="F83" s="148"/>
      <c r="G83" s="148"/>
      <c r="H83" s="148"/>
      <c r="I83" s="245"/>
      <c r="J83" s="201"/>
      <c r="K83" s="201"/>
      <c r="L83" s="201"/>
      <c r="M83" s="201"/>
      <c r="N83" s="201"/>
      <c r="O83" s="201"/>
      <c r="P83" s="149"/>
      <c r="Q83" s="5"/>
    </row>
    <row r="84" spans="2:17" ht="10.5" customHeight="1" x14ac:dyDescent="0.2">
      <c r="B84" s="373" t="s">
        <v>4</v>
      </c>
      <c r="C84" s="373"/>
      <c r="D84" s="373"/>
      <c r="E84" s="373"/>
      <c r="F84" s="373"/>
      <c r="G84" s="373"/>
      <c r="H84" s="373"/>
      <c r="I84" s="373"/>
      <c r="J84" s="373"/>
      <c r="K84" s="373"/>
      <c r="L84" s="373"/>
      <c r="M84" s="373"/>
      <c r="N84" s="373"/>
      <c r="O84" s="373"/>
      <c r="P84" s="373"/>
    </row>
    <row r="85" spans="2:17" ht="10.5" customHeight="1" x14ac:dyDescent="0.2">
      <c r="B85" s="373" t="s">
        <v>48</v>
      </c>
      <c r="C85" s="373"/>
      <c r="D85" s="373"/>
      <c r="E85" s="373"/>
      <c r="F85" s="373"/>
      <c r="G85" s="373" t="s">
        <v>103</v>
      </c>
      <c r="H85" s="373"/>
      <c r="I85" s="372" t="s">
        <v>102</v>
      </c>
      <c r="J85" s="372"/>
      <c r="K85" s="372"/>
      <c r="L85" s="372"/>
      <c r="M85" s="372"/>
      <c r="N85" s="372"/>
      <c r="O85" s="372"/>
      <c r="P85" s="372"/>
      <c r="Q85" s="46"/>
    </row>
    <row r="86" spans="2:17" ht="10.5" customHeight="1" x14ac:dyDescent="0.2">
      <c r="B86" s="373"/>
      <c r="C86" s="373"/>
      <c r="D86" s="373"/>
      <c r="E86" s="373"/>
      <c r="F86" s="373"/>
      <c r="G86" s="373"/>
      <c r="H86" s="373"/>
      <c r="I86" s="372" t="s">
        <v>101</v>
      </c>
      <c r="J86" s="372"/>
      <c r="K86" s="372" t="s">
        <v>100</v>
      </c>
      <c r="L86" s="372"/>
      <c r="M86" s="372" t="s">
        <v>99</v>
      </c>
      <c r="N86" s="372"/>
      <c r="O86" s="372" t="s">
        <v>7</v>
      </c>
      <c r="P86" s="372"/>
      <c r="Q86" s="44"/>
    </row>
    <row r="87" spans="2:17" ht="10.5" customHeight="1" x14ac:dyDescent="0.2">
      <c r="B87" s="373"/>
      <c r="C87" s="373"/>
      <c r="D87" s="373"/>
      <c r="E87" s="373"/>
      <c r="F87" s="373"/>
      <c r="G87" s="373"/>
      <c r="H87" s="373"/>
      <c r="I87" s="210" t="s">
        <v>8</v>
      </c>
      <c r="J87" s="210" t="s">
        <v>77</v>
      </c>
      <c r="K87" s="210" t="s">
        <v>8</v>
      </c>
      <c r="L87" s="210" t="s">
        <v>77</v>
      </c>
      <c r="M87" s="210" t="s">
        <v>8</v>
      </c>
      <c r="N87" s="210" t="s">
        <v>77</v>
      </c>
      <c r="O87" s="210" t="s">
        <v>8</v>
      </c>
      <c r="P87" s="210" t="s">
        <v>98</v>
      </c>
      <c r="Q87" s="44"/>
    </row>
    <row r="88" spans="2:17" ht="10.5" customHeight="1" x14ac:dyDescent="0.2">
      <c r="B88" s="375" t="s">
        <v>29</v>
      </c>
      <c r="C88" s="375"/>
      <c r="D88" s="375"/>
      <c r="E88" s="375"/>
      <c r="F88" s="375"/>
      <c r="G88" s="375" t="s">
        <v>97</v>
      </c>
      <c r="H88" s="375"/>
      <c r="I88" s="221">
        <v>2518</v>
      </c>
      <c r="J88" s="237">
        <v>4.3262374791677403E-2</v>
      </c>
      <c r="K88" s="221">
        <v>14345</v>
      </c>
      <c r="L88" s="237">
        <v>0.24646495885091835</v>
      </c>
      <c r="M88" s="221">
        <v>41340</v>
      </c>
      <c r="N88" s="237">
        <v>0.71027266635740427</v>
      </c>
      <c r="O88" s="221">
        <v>58203</v>
      </c>
      <c r="P88" s="237">
        <v>0.20155836060464391</v>
      </c>
      <c r="Q88" s="44"/>
    </row>
    <row r="89" spans="2:17" ht="10.5" customHeight="1" x14ac:dyDescent="0.2">
      <c r="B89" s="375"/>
      <c r="C89" s="375"/>
      <c r="D89" s="375"/>
      <c r="E89" s="375"/>
      <c r="F89" s="375"/>
      <c r="G89" s="375" t="s">
        <v>96</v>
      </c>
      <c r="H89" s="375"/>
      <c r="I89" s="221">
        <v>5911</v>
      </c>
      <c r="J89" s="237">
        <v>4.740480544060565E-2</v>
      </c>
      <c r="K89" s="221">
        <v>27502</v>
      </c>
      <c r="L89" s="237">
        <v>0.2205594585057582</v>
      </c>
      <c r="M89" s="221">
        <v>91279</v>
      </c>
      <c r="N89" s="237">
        <v>0.73203573605363614</v>
      </c>
      <c r="O89" s="221">
        <v>124692</v>
      </c>
      <c r="P89" s="237">
        <v>0.43181133447613113</v>
      </c>
      <c r="Q89" s="74"/>
    </row>
    <row r="90" spans="2:17" ht="10.5" customHeight="1" x14ac:dyDescent="0.2">
      <c r="B90" s="375"/>
      <c r="C90" s="375"/>
      <c r="D90" s="375"/>
      <c r="E90" s="375"/>
      <c r="F90" s="375"/>
      <c r="G90" s="375" t="s">
        <v>90</v>
      </c>
      <c r="H90" s="375"/>
      <c r="I90" s="221">
        <v>3633</v>
      </c>
      <c r="J90" s="237">
        <v>3.4315670161518846E-2</v>
      </c>
      <c r="K90" s="221">
        <v>19864</v>
      </c>
      <c r="L90" s="237">
        <v>0.18762633418343252</v>
      </c>
      <c r="M90" s="221">
        <v>82373</v>
      </c>
      <c r="N90" s="237">
        <v>0.77805799565504863</v>
      </c>
      <c r="O90" s="221">
        <v>105870</v>
      </c>
      <c r="P90" s="237">
        <v>0.36663030491922499</v>
      </c>
      <c r="Q90" s="74"/>
    </row>
    <row r="91" spans="2:17" ht="10.5" customHeight="1" x14ac:dyDescent="0.2">
      <c r="B91" s="375"/>
      <c r="C91" s="375"/>
      <c r="D91" s="375"/>
      <c r="E91" s="375"/>
      <c r="F91" s="375"/>
      <c r="G91" s="390" t="s">
        <v>95</v>
      </c>
      <c r="H91" s="390"/>
      <c r="I91" s="223">
        <v>12062</v>
      </c>
      <c r="J91" s="224">
        <v>4.1770990251588661E-2</v>
      </c>
      <c r="K91" s="223">
        <v>61711</v>
      </c>
      <c r="L91" s="224">
        <v>0.2137066472737347</v>
      </c>
      <c r="M91" s="223">
        <v>214992</v>
      </c>
      <c r="N91" s="224">
        <v>0.74452236247467662</v>
      </c>
      <c r="O91" s="223">
        <v>288765</v>
      </c>
      <c r="P91" s="224">
        <v>1</v>
      </c>
      <c r="Q91" s="74"/>
    </row>
    <row r="92" spans="2:17" ht="10.5" customHeight="1" x14ac:dyDescent="0.2">
      <c r="B92" s="100"/>
      <c r="Q92" s="83"/>
    </row>
    <row r="93" spans="2:17" ht="10.5" customHeight="1" x14ac:dyDescent="0.2">
      <c r="B93" s="100"/>
      <c r="Q93" s="83"/>
    </row>
    <row r="94" spans="2:17" ht="10.5" customHeight="1" x14ac:dyDescent="0.2">
      <c r="Q94" s="83"/>
    </row>
    <row r="95" spans="2:17" ht="10.5" customHeight="1" x14ac:dyDescent="0.2"/>
    <row r="96" spans="2:17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</sheetData>
  <mergeCells count="19">
    <mergeCell ref="B77:K77"/>
    <mergeCell ref="B84:P84"/>
    <mergeCell ref="B78:F79"/>
    <mergeCell ref="G78:J78"/>
    <mergeCell ref="I79:J79"/>
    <mergeCell ref="G79:H79"/>
    <mergeCell ref="B88:F91"/>
    <mergeCell ref="B80:F80"/>
    <mergeCell ref="B85:F87"/>
    <mergeCell ref="M86:N86"/>
    <mergeCell ref="K86:L86"/>
    <mergeCell ref="I86:J86"/>
    <mergeCell ref="I85:P85"/>
    <mergeCell ref="O86:P86"/>
    <mergeCell ref="G88:H88"/>
    <mergeCell ref="G89:H89"/>
    <mergeCell ref="G90:H90"/>
    <mergeCell ref="G91:H91"/>
    <mergeCell ref="G85:H87"/>
  </mergeCells>
  <pageMargins left="0.7" right="0.7" top="0.75" bottom="0.75" header="0.3" footer="0.3"/>
  <pageSetup paperSize="9" scale="65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F643-FEDE-40D8-8501-ADAC69582AFE}">
  <sheetPr>
    <tabColor theme="4" tint="0.39997558519241921"/>
    <pageSetUpPr fitToPage="1"/>
  </sheetPr>
  <dimension ref="A5:Q816"/>
  <sheetViews>
    <sheetView showGridLines="0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6.85546875" customWidth="1"/>
    <col min="7" max="9" width="7.42578125" customWidth="1"/>
    <col min="10" max="10" width="8.5703125" customWidth="1"/>
    <col min="11" max="11" width="7.42578125" customWidth="1"/>
    <col min="12" max="12" width="9.85546875" customWidth="1"/>
    <col min="13" max="15" width="7.42578125" customWidth="1"/>
    <col min="16" max="16" width="9.28515625" customWidth="1"/>
    <col min="17" max="17" width="7.42578125" customWidth="1"/>
  </cols>
  <sheetData>
    <row r="5" spans="1:17" x14ac:dyDescent="0.2">
      <c r="C5" s="276" t="s">
        <v>176</v>
      </c>
    </row>
    <row r="6" spans="1:17" ht="10.5" customHeight="1" x14ac:dyDescent="0.2">
      <c r="I6" s="70"/>
    </row>
    <row r="7" spans="1:17" ht="10.5" customHeight="1" x14ac:dyDescent="0.2">
      <c r="B7" s="1"/>
      <c r="C7" s="1"/>
      <c r="D7" s="1"/>
      <c r="E7" s="1"/>
      <c r="F7" s="1"/>
      <c r="G7" s="1"/>
      <c r="H7" s="1"/>
      <c r="I7" s="70"/>
    </row>
    <row r="8" spans="1:17" ht="10.5" customHeight="1" x14ac:dyDescent="0.2">
      <c r="A8" s="3"/>
      <c r="B8" s="4"/>
      <c r="C8" s="130"/>
      <c r="D8" s="130"/>
      <c r="E8" s="130"/>
      <c r="F8" s="130"/>
      <c r="G8" s="130"/>
      <c r="H8" s="130"/>
      <c r="I8" s="129"/>
      <c r="J8" s="129"/>
      <c r="K8" s="129"/>
      <c r="L8" s="129"/>
      <c r="M8" s="129"/>
      <c r="N8" s="129"/>
      <c r="O8" s="129"/>
      <c r="P8" s="129"/>
    </row>
    <row r="9" spans="1:17" ht="10.5" customHeight="1" x14ac:dyDescent="0.2">
      <c r="A9" s="3"/>
      <c r="B9" s="4"/>
      <c r="C9" s="4"/>
      <c r="D9" s="4"/>
      <c r="E9" s="4"/>
      <c r="F9" s="4"/>
      <c r="G9" s="4"/>
      <c r="H9" s="4"/>
      <c r="L9" s="6"/>
    </row>
    <row r="10" spans="1:17" ht="10.5" customHeight="1" x14ac:dyDescent="0.2">
      <c r="A10" s="3"/>
      <c r="B10" s="4"/>
      <c r="C10" s="4"/>
      <c r="D10" s="4"/>
      <c r="E10" s="4"/>
      <c r="F10" s="4"/>
      <c r="G10" s="4"/>
      <c r="H10" s="4"/>
      <c r="L10" s="6"/>
    </row>
    <row r="11" spans="1:17" ht="10.5" customHeight="1" x14ac:dyDescent="0.2"/>
    <row r="12" spans="1:17" ht="10.5" customHeight="1" x14ac:dyDescent="0.2">
      <c r="Q12" s="83"/>
    </row>
    <row r="13" spans="1:17" ht="10.5" customHeight="1" x14ac:dyDescent="0.2">
      <c r="Q13" s="83"/>
    </row>
    <row r="14" spans="1:17" ht="10.5" customHeight="1" x14ac:dyDescent="0.2">
      <c r="Q14" s="83"/>
    </row>
    <row r="15" spans="1:17" ht="10.5" customHeight="1" x14ac:dyDescent="0.2">
      <c r="Q15" s="83"/>
    </row>
    <row r="16" spans="1:17" ht="10.5" customHeight="1" x14ac:dyDescent="0.2">
      <c r="Q16" s="83"/>
    </row>
    <row r="17" spans="17:17" ht="10.5" customHeight="1" x14ac:dyDescent="0.2">
      <c r="Q17" s="83"/>
    </row>
    <row r="18" spans="17:17" ht="10.5" customHeight="1" x14ac:dyDescent="0.2">
      <c r="Q18" s="83"/>
    </row>
    <row r="19" spans="17:17" ht="10.5" customHeight="1" x14ac:dyDescent="0.2">
      <c r="Q19" s="83"/>
    </row>
    <row r="20" spans="17:17" ht="10.5" customHeight="1" x14ac:dyDescent="0.2">
      <c r="Q20" s="83"/>
    </row>
    <row r="21" spans="17:17" ht="10.5" customHeight="1" x14ac:dyDescent="0.2">
      <c r="Q21" s="83"/>
    </row>
    <row r="22" spans="17:17" ht="10.5" customHeight="1" x14ac:dyDescent="0.2">
      <c r="Q22" s="83"/>
    </row>
    <row r="23" spans="17:17" ht="10.5" customHeight="1" x14ac:dyDescent="0.2">
      <c r="Q23" s="83"/>
    </row>
    <row r="24" spans="17:17" ht="10.5" customHeight="1" x14ac:dyDescent="0.2">
      <c r="Q24" s="83"/>
    </row>
    <row r="25" spans="17:17" ht="10.5" customHeight="1" x14ac:dyDescent="0.2">
      <c r="Q25" s="83"/>
    </row>
    <row r="26" spans="17:17" ht="10.5" customHeight="1" x14ac:dyDescent="0.2">
      <c r="Q26" s="83"/>
    </row>
    <row r="27" spans="17:17" ht="10.5" customHeight="1" x14ac:dyDescent="0.2">
      <c r="Q27" s="83"/>
    </row>
    <row r="28" spans="17:17" ht="10.5" customHeight="1" x14ac:dyDescent="0.2">
      <c r="Q28" s="83"/>
    </row>
    <row r="29" spans="17:17" ht="10.5" customHeight="1" x14ac:dyDescent="0.2">
      <c r="Q29" s="83"/>
    </row>
    <row r="30" spans="17:17" ht="10.5" customHeight="1" x14ac:dyDescent="0.2">
      <c r="Q30" s="83"/>
    </row>
    <row r="31" spans="17:17" ht="10.5" customHeight="1" x14ac:dyDescent="0.2">
      <c r="Q31" s="83"/>
    </row>
    <row r="32" spans="17:17" ht="10.5" customHeight="1" x14ac:dyDescent="0.2">
      <c r="Q32" s="83"/>
    </row>
    <row r="33" spans="17:17" ht="10.5" customHeight="1" x14ac:dyDescent="0.2">
      <c r="Q33" s="83"/>
    </row>
    <row r="34" spans="17:17" ht="10.5" customHeight="1" x14ac:dyDescent="0.2">
      <c r="Q34" s="83"/>
    </row>
    <row r="35" spans="17:17" ht="10.5" customHeight="1" x14ac:dyDescent="0.2">
      <c r="Q35" s="83"/>
    </row>
    <row r="36" spans="17:17" ht="10.5" customHeight="1" x14ac:dyDescent="0.2">
      <c r="Q36" s="83"/>
    </row>
    <row r="37" spans="17:17" ht="10.5" customHeight="1" x14ac:dyDescent="0.2">
      <c r="Q37" s="83"/>
    </row>
    <row r="38" spans="17:17" ht="10.5" customHeight="1" x14ac:dyDescent="0.2">
      <c r="Q38" s="83"/>
    </row>
    <row r="39" spans="17:17" ht="10.5" customHeight="1" x14ac:dyDescent="0.2">
      <c r="Q39" s="83"/>
    </row>
    <row r="40" spans="17:17" ht="10.5" customHeight="1" x14ac:dyDescent="0.2">
      <c r="Q40" s="83"/>
    </row>
    <row r="41" spans="17:17" ht="10.5" customHeight="1" x14ac:dyDescent="0.2">
      <c r="Q41" s="83"/>
    </row>
    <row r="42" spans="17:17" ht="10.5" customHeight="1" x14ac:dyDescent="0.2">
      <c r="Q42" s="83"/>
    </row>
    <row r="43" spans="17:17" ht="10.5" customHeight="1" x14ac:dyDescent="0.2">
      <c r="Q43" s="83"/>
    </row>
    <row r="44" spans="17:17" ht="10.5" customHeight="1" x14ac:dyDescent="0.2">
      <c r="Q44" s="83"/>
    </row>
    <row r="45" spans="17:17" ht="10.5" customHeight="1" x14ac:dyDescent="0.2"/>
    <row r="46" spans="17:17" ht="10.5" customHeight="1" x14ac:dyDescent="0.2"/>
    <row r="47" spans="17:17" ht="10.5" customHeight="1" x14ac:dyDescent="0.2"/>
    <row r="48" spans="17:17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spans="2:17" ht="10.5" customHeight="1" x14ac:dyDescent="0.2"/>
    <row r="66" spans="2:17" ht="10.5" customHeight="1" x14ac:dyDescent="0.2"/>
    <row r="67" spans="2:17" ht="10.5" customHeight="1" x14ac:dyDescent="0.2"/>
    <row r="68" spans="2:17" ht="10.5" customHeight="1" x14ac:dyDescent="0.2"/>
    <row r="69" spans="2:17" ht="10.5" customHeight="1" x14ac:dyDescent="0.2"/>
    <row r="70" spans="2:17" ht="10.5" customHeight="1" x14ac:dyDescent="0.2"/>
    <row r="71" spans="2:17" ht="10.5" customHeight="1" x14ac:dyDescent="0.2"/>
    <row r="72" spans="2:17" ht="10.5" customHeight="1" x14ac:dyDescent="0.2"/>
    <row r="73" spans="2:17" ht="10.5" customHeight="1" x14ac:dyDescent="0.2"/>
    <row r="74" spans="2:17" ht="10.5" customHeight="1" x14ac:dyDescent="0.2"/>
    <row r="75" spans="2:17" ht="10.5" customHeight="1" x14ac:dyDescent="0.2"/>
    <row r="76" spans="2:17" ht="10.5" customHeight="1" x14ac:dyDescent="0.2"/>
    <row r="77" spans="2:17" ht="10.5" customHeight="1" x14ac:dyDescent="0.2">
      <c r="B77" s="391" t="s">
        <v>4</v>
      </c>
      <c r="C77" s="391"/>
      <c r="D77" s="391"/>
      <c r="E77" s="391"/>
      <c r="F77" s="391"/>
      <c r="G77" s="391"/>
      <c r="H77" s="391"/>
      <c r="I77" s="391"/>
      <c r="J77" s="391"/>
      <c r="K77" s="391"/>
      <c r="L77" s="189"/>
      <c r="M77" s="238"/>
      <c r="N77" s="238"/>
      <c r="O77" s="238"/>
      <c r="P77" s="189"/>
    </row>
    <row r="78" spans="2:17" ht="10.5" customHeight="1" x14ac:dyDescent="0.2">
      <c r="B78" s="391" t="s">
        <v>48</v>
      </c>
      <c r="C78" s="391"/>
      <c r="D78" s="391"/>
      <c r="E78" s="391"/>
      <c r="F78" s="391"/>
      <c r="G78" s="392" t="s">
        <v>102</v>
      </c>
      <c r="H78" s="392"/>
      <c r="I78" s="392"/>
      <c r="J78" s="392"/>
      <c r="K78" s="201"/>
      <c r="L78" s="208"/>
      <c r="M78" s="238"/>
      <c r="N78" s="238"/>
      <c r="O78" s="238"/>
      <c r="P78" s="238"/>
      <c r="Q78" s="5"/>
    </row>
    <row r="79" spans="2:17" ht="10.5" customHeight="1" x14ac:dyDescent="0.2">
      <c r="B79" s="391"/>
      <c r="C79" s="391"/>
      <c r="D79" s="391"/>
      <c r="E79" s="391"/>
      <c r="F79" s="391"/>
      <c r="G79" s="392" t="s">
        <v>108</v>
      </c>
      <c r="H79" s="392"/>
      <c r="I79" s="392" t="s">
        <v>109</v>
      </c>
      <c r="J79" s="392"/>
      <c r="K79" s="241" t="s">
        <v>7</v>
      </c>
      <c r="L79" s="208"/>
      <c r="M79" s="238"/>
      <c r="N79" s="238"/>
      <c r="O79" s="238"/>
      <c r="P79" s="238"/>
      <c r="Q79" s="5"/>
    </row>
    <row r="80" spans="2:17" ht="10.5" customHeight="1" x14ac:dyDescent="0.2">
      <c r="B80" s="389" t="s">
        <v>29</v>
      </c>
      <c r="C80" s="389"/>
      <c r="D80" s="389"/>
      <c r="E80" s="389"/>
      <c r="F80" s="389"/>
      <c r="G80" s="242">
        <v>91789</v>
      </c>
      <c r="H80" s="243">
        <v>0.31786747008813393</v>
      </c>
      <c r="I80" s="242">
        <v>196976</v>
      </c>
      <c r="J80" s="243">
        <v>0.68213252991186601</v>
      </c>
      <c r="K80" s="200">
        <v>288765</v>
      </c>
      <c r="L80" s="239"/>
      <c r="M80" s="240"/>
      <c r="N80" s="238"/>
      <c r="O80" s="238"/>
      <c r="P80" s="238"/>
      <c r="Q80" s="5"/>
    </row>
    <row r="81" spans="2:17" ht="10.5" customHeight="1" x14ac:dyDescent="0.2">
      <c r="B81" s="208" t="s">
        <v>181</v>
      </c>
      <c r="C81" s="244"/>
      <c r="D81" s="244"/>
      <c r="E81" s="244"/>
      <c r="F81" s="244"/>
      <c r="G81" s="244"/>
      <c r="H81" s="244"/>
      <c r="I81" s="189"/>
      <c r="J81" s="189"/>
      <c r="K81" s="189"/>
      <c r="L81" s="189"/>
      <c r="M81" s="189"/>
      <c r="N81" s="189"/>
      <c r="O81" s="189"/>
      <c r="P81" s="149"/>
      <c r="Q81" s="5"/>
    </row>
    <row r="82" spans="2:17" ht="10.5" customHeight="1" x14ac:dyDescent="0.2">
      <c r="B82" s="244"/>
      <c r="C82" s="244"/>
      <c r="D82" s="244"/>
      <c r="E82" s="244"/>
      <c r="F82" s="244"/>
      <c r="G82" s="244"/>
      <c r="H82" s="244"/>
      <c r="I82" s="208"/>
      <c r="J82" s="189"/>
      <c r="K82" s="189"/>
      <c r="L82" s="189"/>
      <c r="M82" s="189"/>
      <c r="N82" s="189"/>
      <c r="O82" s="189"/>
      <c r="P82" s="149"/>
      <c r="Q82" s="5"/>
    </row>
    <row r="83" spans="2:17" ht="10.5" customHeight="1" x14ac:dyDescent="0.2">
      <c r="B83" s="148"/>
      <c r="C83" s="148"/>
      <c r="D83" s="148"/>
      <c r="E83" s="148"/>
      <c r="F83" s="148"/>
      <c r="G83" s="148"/>
      <c r="H83" s="148"/>
      <c r="I83" s="245"/>
      <c r="J83" s="201"/>
      <c r="K83" s="201"/>
      <c r="L83" s="201"/>
      <c r="M83" s="201"/>
      <c r="N83" s="201"/>
      <c r="O83" s="201"/>
      <c r="P83" s="149"/>
      <c r="Q83" s="5"/>
    </row>
    <row r="84" spans="2:17" ht="10.5" customHeight="1" x14ac:dyDescent="0.2">
      <c r="B84" s="373" t="s">
        <v>4</v>
      </c>
      <c r="C84" s="373"/>
      <c r="D84" s="373"/>
      <c r="E84" s="373"/>
      <c r="F84" s="373"/>
      <c r="G84" s="373"/>
      <c r="H84" s="373"/>
      <c r="I84" s="373"/>
      <c r="J84" s="373"/>
      <c r="K84" s="373"/>
      <c r="L84" s="373"/>
      <c r="M84" s="373"/>
      <c r="N84" s="373"/>
      <c r="O84" s="373"/>
      <c r="P84" s="373"/>
    </row>
    <row r="85" spans="2:17" ht="10.5" customHeight="1" x14ac:dyDescent="0.2">
      <c r="B85" s="373" t="s">
        <v>48</v>
      </c>
      <c r="C85" s="373"/>
      <c r="D85" s="373"/>
      <c r="E85" s="373"/>
      <c r="F85" s="373"/>
      <c r="G85" s="373" t="s">
        <v>103</v>
      </c>
      <c r="H85" s="373"/>
      <c r="I85" s="372" t="s">
        <v>102</v>
      </c>
      <c r="J85" s="372"/>
      <c r="K85" s="372"/>
      <c r="L85" s="372"/>
      <c r="M85" s="372"/>
      <c r="N85" s="372"/>
      <c r="O85" s="372"/>
      <c r="P85" s="372"/>
      <c r="Q85" s="46"/>
    </row>
    <row r="86" spans="2:17" ht="10.5" customHeight="1" x14ac:dyDescent="0.2">
      <c r="B86" s="373"/>
      <c r="C86" s="373"/>
      <c r="D86" s="373"/>
      <c r="E86" s="373"/>
      <c r="F86" s="373"/>
      <c r="G86" s="373"/>
      <c r="H86" s="373"/>
      <c r="I86" s="372" t="s">
        <v>101</v>
      </c>
      <c r="J86" s="372"/>
      <c r="K86" s="372" t="s">
        <v>100</v>
      </c>
      <c r="L86" s="372"/>
      <c r="M86" s="372" t="s">
        <v>99</v>
      </c>
      <c r="N86" s="372"/>
      <c r="O86" s="372" t="s">
        <v>7</v>
      </c>
      <c r="P86" s="372"/>
      <c r="Q86" s="44"/>
    </row>
    <row r="87" spans="2:17" ht="10.5" customHeight="1" x14ac:dyDescent="0.2">
      <c r="B87" s="373"/>
      <c r="C87" s="373"/>
      <c r="D87" s="373"/>
      <c r="E87" s="373"/>
      <c r="F87" s="373"/>
      <c r="G87" s="373"/>
      <c r="H87" s="373"/>
      <c r="I87" s="210" t="s">
        <v>8</v>
      </c>
      <c r="J87" s="210" t="s">
        <v>77</v>
      </c>
      <c r="K87" s="210" t="s">
        <v>8</v>
      </c>
      <c r="L87" s="210" t="s">
        <v>77</v>
      </c>
      <c r="M87" s="210" t="s">
        <v>8</v>
      </c>
      <c r="N87" s="210" t="s">
        <v>77</v>
      </c>
      <c r="O87" s="210" t="s">
        <v>8</v>
      </c>
      <c r="P87" s="210" t="s">
        <v>98</v>
      </c>
      <c r="Q87" s="44"/>
    </row>
    <row r="88" spans="2:17" ht="10.5" customHeight="1" x14ac:dyDescent="0.2">
      <c r="B88" s="375" t="s">
        <v>29</v>
      </c>
      <c r="C88" s="375"/>
      <c r="D88" s="375"/>
      <c r="E88" s="375"/>
      <c r="F88" s="375"/>
      <c r="G88" s="375" t="s">
        <v>97</v>
      </c>
      <c r="H88" s="375"/>
      <c r="I88" s="221">
        <v>2518</v>
      </c>
      <c r="J88" s="237">
        <v>4.3262374791677403E-2</v>
      </c>
      <c r="K88" s="221">
        <v>14345</v>
      </c>
      <c r="L88" s="237">
        <v>0.24646495885091835</v>
      </c>
      <c r="M88" s="221">
        <v>41340</v>
      </c>
      <c r="N88" s="237">
        <v>0.71027266635740427</v>
      </c>
      <c r="O88" s="221">
        <v>58203</v>
      </c>
      <c r="P88" s="237">
        <v>0.20155836060464391</v>
      </c>
      <c r="Q88" s="44"/>
    </row>
    <row r="89" spans="2:17" ht="10.5" customHeight="1" x14ac:dyDescent="0.2">
      <c r="B89" s="375"/>
      <c r="C89" s="375"/>
      <c r="D89" s="375"/>
      <c r="E89" s="375"/>
      <c r="F89" s="375"/>
      <c r="G89" s="375" t="s">
        <v>96</v>
      </c>
      <c r="H89" s="375"/>
      <c r="I89" s="221">
        <v>5911</v>
      </c>
      <c r="J89" s="237">
        <v>4.740480544060565E-2</v>
      </c>
      <c r="K89" s="221">
        <v>27502</v>
      </c>
      <c r="L89" s="237">
        <v>0.2205594585057582</v>
      </c>
      <c r="M89" s="221">
        <v>91279</v>
      </c>
      <c r="N89" s="237">
        <v>0.73203573605363614</v>
      </c>
      <c r="O89" s="221">
        <v>124692</v>
      </c>
      <c r="P89" s="237">
        <v>0.43181133447613113</v>
      </c>
      <c r="Q89" s="74"/>
    </row>
    <row r="90" spans="2:17" ht="10.5" customHeight="1" x14ac:dyDescent="0.2">
      <c r="B90" s="375"/>
      <c r="C90" s="375"/>
      <c r="D90" s="375"/>
      <c r="E90" s="375"/>
      <c r="F90" s="375"/>
      <c r="G90" s="375" t="s">
        <v>90</v>
      </c>
      <c r="H90" s="375"/>
      <c r="I90" s="221">
        <v>3633</v>
      </c>
      <c r="J90" s="237">
        <v>3.4315670161518846E-2</v>
      </c>
      <c r="K90" s="221">
        <v>19864</v>
      </c>
      <c r="L90" s="237">
        <v>0.18762633418343252</v>
      </c>
      <c r="M90" s="221">
        <v>82373</v>
      </c>
      <c r="N90" s="237">
        <v>0.77805799565504863</v>
      </c>
      <c r="O90" s="221">
        <v>105870</v>
      </c>
      <c r="P90" s="237">
        <v>0.36663030491922499</v>
      </c>
      <c r="Q90" s="74"/>
    </row>
    <row r="91" spans="2:17" ht="10.5" customHeight="1" x14ac:dyDescent="0.2">
      <c r="B91" s="375"/>
      <c r="C91" s="375"/>
      <c r="D91" s="375"/>
      <c r="E91" s="375"/>
      <c r="F91" s="375"/>
      <c r="G91" s="390" t="s">
        <v>95</v>
      </c>
      <c r="H91" s="390"/>
      <c r="I91" s="223">
        <v>12062</v>
      </c>
      <c r="J91" s="224">
        <v>4.1770990251588661E-2</v>
      </c>
      <c r="K91" s="223">
        <v>61711</v>
      </c>
      <c r="L91" s="224">
        <v>0.2137066472737347</v>
      </c>
      <c r="M91" s="223">
        <v>214992</v>
      </c>
      <c r="N91" s="224">
        <v>0.74452236247467662</v>
      </c>
      <c r="O91" s="223">
        <v>288765</v>
      </c>
      <c r="P91" s="224">
        <v>1</v>
      </c>
      <c r="Q91" s="74"/>
    </row>
    <row r="92" spans="2:17" ht="10.5" customHeight="1" x14ac:dyDescent="0.2">
      <c r="B92" s="100"/>
      <c r="Q92" s="83"/>
    </row>
    <row r="93" spans="2:17" ht="10.5" customHeight="1" x14ac:dyDescent="0.2">
      <c r="B93" s="100"/>
      <c r="Q93" s="83"/>
    </row>
    <row r="94" spans="2:17" ht="10.5" customHeight="1" x14ac:dyDescent="0.2">
      <c r="Q94" s="83"/>
    </row>
    <row r="95" spans="2:17" ht="10.5" customHeight="1" x14ac:dyDescent="0.2"/>
    <row r="96" spans="2:17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</sheetData>
  <mergeCells count="19">
    <mergeCell ref="B88:F91"/>
    <mergeCell ref="G88:H88"/>
    <mergeCell ref="G89:H89"/>
    <mergeCell ref="G90:H90"/>
    <mergeCell ref="G91:H91"/>
    <mergeCell ref="B84:P84"/>
    <mergeCell ref="B85:F87"/>
    <mergeCell ref="G85:H87"/>
    <mergeCell ref="I85:P85"/>
    <mergeCell ref="I86:J86"/>
    <mergeCell ref="K86:L86"/>
    <mergeCell ref="M86:N86"/>
    <mergeCell ref="O86:P86"/>
    <mergeCell ref="B80:F80"/>
    <mergeCell ref="B77:K77"/>
    <mergeCell ref="B78:F79"/>
    <mergeCell ref="G78:J78"/>
    <mergeCell ref="G79:H79"/>
    <mergeCell ref="I79:J79"/>
  </mergeCells>
  <pageMargins left="0.7" right="0.7" top="0.75" bottom="0.75" header="0.3" footer="0.3"/>
  <pageSetup paperSize="9" scale="65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D10D0-B9AC-4AA3-93AF-1D630CFE334C}">
  <sheetPr>
    <tabColor theme="4" tint="0.39997558519241921"/>
    <pageSetUpPr fitToPage="1"/>
  </sheetPr>
  <dimension ref="A5:Q816"/>
  <sheetViews>
    <sheetView showGridLines="0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6.85546875" customWidth="1"/>
    <col min="7" max="9" width="7.42578125" customWidth="1"/>
    <col min="10" max="10" width="8.5703125" customWidth="1"/>
    <col min="11" max="11" width="7.42578125" customWidth="1"/>
    <col min="12" max="12" width="9.85546875" customWidth="1"/>
    <col min="13" max="15" width="7.42578125" customWidth="1"/>
    <col min="16" max="16" width="9.28515625" customWidth="1"/>
    <col min="17" max="17" width="7.42578125" customWidth="1"/>
  </cols>
  <sheetData>
    <row r="5" spans="1:17" x14ac:dyDescent="0.2">
      <c r="C5" s="276" t="s">
        <v>177</v>
      </c>
    </row>
    <row r="6" spans="1:17" ht="10.5" customHeight="1" x14ac:dyDescent="0.2">
      <c r="I6" s="70"/>
    </row>
    <row r="7" spans="1:17" ht="10.5" customHeight="1" x14ac:dyDescent="0.2">
      <c r="B7" s="1"/>
      <c r="C7" s="1"/>
      <c r="D7" s="1"/>
      <c r="E7" s="1"/>
      <c r="F7" s="1"/>
      <c r="G7" s="1"/>
      <c r="H7" s="1"/>
      <c r="I7" s="70"/>
    </row>
    <row r="8" spans="1:17" ht="10.5" customHeight="1" x14ac:dyDescent="0.2">
      <c r="A8" s="3"/>
      <c r="B8" s="4"/>
      <c r="C8" s="130"/>
      <c r="D8" s="130"/>
      <c r="E8" s="130"/>
      <c r="F8" s="130"/>
      <c r="G8" s="130"/>
      <c r="H8" s="130"/>
      <c r="I8" s="129"/>
      <c r="J8" s="129"/>
      <c r="K8" s="129"/>
      <c r="L8" s="129"/>
      <c r="M8" s="129"/>
      <c r="N8" s="129"/>
      <c r="O8" s="129"/>
      <c r="P8" s="129"/>
    </row>
    <row r="9" spans="1:17" ht="10.5" customHeight="1" x14ac:dyDescent="0.2">
      <c r="A9" s="3"/>
      <c r="B9" s="4"/>
      <c r="C9" s="4"/>
      <c r="D9" s="4"/>
      <c r="E9" s="4"/>
      <c r="F9" s="4"/>
      <c r="G9" s="4"/>
      <c r="H9" s="4"/>
      <c r="L9" s="6"/>
    </row>
    <row r="10" spans="1:17" ht="10.5" customHeight="1" x14ac:dyDescent="0.2">
      <c r="A10" s="3"/>
      <c r="B10" s="4"/>
      <c r="C10" s="4"/>
      <c r="D10" s="4"/>
      <c r="E10" s="4"/>
      <c r="F10" s="4"/>
      <c r="G10" s="4"/>
      <c r="H10" s="4"/>
      <c r="L10" s="6"/>
    </row>
    <row r="11" spans="1:17" ht="10.5" customHeight="1" x14ac:dyDescent="0.2"/>
    <row r="12" spans="1:17" ht="10.5" customHeight="1" x14ac:dyDescent="0.2">
      <c r="Q12" s="83"/>
    </row>
    <row r="13" spans="1:17" ht="10.5" customHeight="1" x14ac:dyDescent="0.2">
      <c r="Q13" s="83"/>
    </row>
    <row r="14" spans="1:17" ht="10.5" customHeight="1" x14ac:dyDescent="0.2">
      <c r="Q14" s="83"/>
    </row>
    <row r="15" spans="1:17" ht="10.5" customHeight="1" x14ac:dyDescent="0.2">
      <c r="Q15" s="83"/>
    </row>
    <row r="16" spans="1:17" ht="10.5" customHeight="1" x14ac:dyDescent="0.2">
      <c r="Q16" s="83"/>
    </row>
    <row r="17" spans="17:17" ht="10.5" customHeight="1" x14ac:dyDescent="0.2">
      <c r="Q17" s="83"/>
    </row>
    <row r="18" spans="17:17" ht="10.5" customHeight="1" x14ac:dyDescent="0.2">
      <c r="Q18" s="83"/>
    </row>
    <row r="19" spans="17:17" ht="10.5" customHeight="1" x14ac:dyDescent="0.2">
      <c r="Q19" s="83"/>
    </row>
    <row r="20" spans="17:17" ht="10.5" customHeight="1" x14ac:dyDescent="0.2">
      <c r="Q20" s="83"/>
    </row>
    <row r="21" spans="17:17" ht="10.5" customHeight="1" x14ac:dyDescent="0.2">
      <c r="Q21" s="83"/>
    </row>
    <row r="22" spans="17:17" ht="10.5" customHeight="1" x14ac:dyDescent="0.2">
      <c r="Q22" s="83"/>
    </row>
    <row r="23" spans="17:17" ht="10.5" customHeight="1" x14ac:dyDescent="0.2">
      <c r="Q23" s="83"/>
    </row>
    <row r="24" spans="17:17" ht="10.5" customHeight="1" x14ac:dyDescent="0.2">
      <c r="Q24" s="83"/>
    </row>
    <row r="25" spans="17:17" ht="10.5" customHeight="1" x14ac:dyDescent="0.2">
      <c r="Q25" s="83"/>
    </row>
    <row r="26" spans="17:17" ht="10.5" customHeight="1" x14ac:dyDescent="0.2">
      <c r="Q26" s="83"/>
    </row>
    <row r="27" spans="17:17" ht="10.5" customHeight="1" x14ac:dyDescent="0.2">
      <c r="Q27" s="83"/>
    </row>
    <row r="28" spans="17:17" ht="10.5" customHeight="1" x14ac:dyDescent="0.2">
      <c r="Q28" s="83"/>
    </row>
    <row r="29" spans="17:17" ht="10.5" customHeight="1" x14ac:dyDescent="0.2">
      <c r="Q29" s="83"/>
    </row>
    <row r="30" spans="17:17" ht="10.5" customHeight="1" x14ac:dyDescent="0.2">
      <c r="Q30" s="83"/>
    </row>
    <row r="31" spans="17:17" ht="10.5" customHeight="1" x14ac:dyDescent="0.2">
      <c r="Q31" s="83"/>
    </row>
    <row r="32" spans="17:17" ht="10.5" customHeight="1" x14ac:dyDescent="0.2">
      <c r="Q32" s="83"/>
    </row>
    <row r="33" spans="17:17" ht="10.5" customHeight="1" x14ac:dyDescent="0.2">
      <c r="Q33" s="83"/>
    </row>
    <row r="34" spans="17:17" ht="10.5" customHeight="1" x14ac:dyDescent="0.2">
      <c r="Q34" s="83"/>
    </row>
    <row r="35" spans="17:17" ht="10.5" customHeight="1" x14ac:dyDescent="0.2">
      <c r="Q35" s="83"/>
    </row>
    <row r="36" spans="17:17" ht="10.5" customHeight="1" x14ac:dyDescent="0.2">
      <c r="Q36" s="83"/>
    </row>
    <row r="37" spans="17:17" ht="10.5" customHeight="1" x14ac:dyDescent="0.2">
      <c r="Q37" s="83"/>
    </row>
    <row r="38" spans="17:17" ht="10.5" customHeight="1" x14ac:dyDescent="0.2">
      <c r="Q38" s="83"/>
    </row>
    <row r="39" spans="17:17" ht="10.5" customHeight="1" x14ac:dyDescent="0.2">
      <c r="Q39" s="83"/>
    </row>
    <row r="40" spans="17:17" ht="10.5" customHeight="1" x14ac:dyDescent="0.2">
      <c r="Q40" s="83"/>
    </row>
    <row r="41" spans="17:17" ht="10.5" customHeight="1" x14ac:dyDescent="0.2">
      <c r="Q41" s="83"/>
    </row>
    <row r="42" spans="17:17" ht="10.5" customHeight="1" x14ac:dyDescent="0.2">
      <c r="Q42" s="83"/>
    </row>
    <row r="43" spans="17:17" ht="10.5" customHeight="1" x14ac:dyDescent="0.2">
      <c r="Q43" s="83"/>
    </row>
    <row r="44" spans="17:17" ht="10.5" customHeight="1" x14ac:dyDescent="0.2">
      <c r="Q44" s="83"/>
    </row>
    <row r="45" spans="17:17" ht="10.5" customHeight="1" x14ac:dyDescent="0.2"/>
    <row r="46" spans="17:17" ht="10.5" customHeight="1" x14ac:dyDescent="0.2"/>
    <row r="47" spans="17:17" ht="10.5" customHeight="1" x14ac:dyDescent="0.2"/>
    <row r="48" spans="17:17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spans="2:17" ht="10.5" customHeight="1" x14ac:dyDescent="0.2"/>
    <row r="66" spans="2:17" ht="10.5" customHeight="1" x14ac:dyDescent="0.2"/>
    <row r="67" spans="2:17" ht="10.5" customHeight="1" x14ac:dyDescent="0.2"/>
    <row r="68" spans="2:17" ht="10.5" customHeight="1" x14ac:dyDescent="0.2"/>
    <row r="69" spans="2:17" ht="10.5" customHeight="1" x14ac:dyDescent="0.2"/>
    <row r="70" spans="2:17" ht="10.5" customHeight="1" x14ac:dyDescent="0.2"/>
    <row r="71" spans="2:17" ht="10.5" customHeight="1" x14ac:dyDescent="0.2"/>
    <row r="72" spans="2:17" ht="10.5" customHeight="1" x14ac:dyDescent="0.2"/>
    <row r="73" spans="2:17" ht="10.5" customHeight="1" x14ac:dyDescent="0.2"/>
    <row r="74" spans="2:17" ht="10.5" customHeight="1" x14ac:dyDescent="0.2"/>
    <row r="75" spans="2:17" ht="10.5" customHeight="1" x14ac:dyDescent="0.2"/>
    <row r="76" spans="2:17" ht="10.5" customHeight="1" x14ac:dyDescent="0.2"/>
    <row r="77" spans="2:17" ht="10.5" customHeight="1" x14ac:dyDescent="0.2">
      <c r="B77" s="391" t="s">
        <v>4</v>
      </c>
      <c r="C77" s="391"/>
      <c r="D77" s="391"/>
      <c r="E77" s="391"/>
      <c r="F77" s="391"/>
      <c r="G77" s="391"/>
      <c r="H77" s="391"/>
      <c r="I77" s="391"/>
      <c r="J77" s="391"/>
      <c r="K77" s="391"/>
      <c r="L77" s="189"/>
      <c r="M77" s="238"/>
      <c r="N77" s="238"/>
      <c r="O77" s="238"/>
      <c r="P77" s="189"/>
    </row>
    <row r="78" spans="2:17" ht="10.5" customHeight="1" x14ac:dyDescent="0.2">
      <c r="B78" s="391" t="s">
        <v>48</v>
      </c>
      <c r="C78" s="391"/>
      <c r="D78" s="391"/>
      <c r="E78" s="391"/>
      <c r="F78" s="391"/>
      <c r="G78" s="392" t="s">
        <v>102</v>
      </c>
      <c r="H78" s="392"/>
      <c r="I78" s="392"/>
      <c r="J78" s="392"/>
      <c r="K78" s="201"/>
      <c r="L78" s="208"/>
      <c r="M78" s="238"/>
      <c r="N78" s="238"/>
      <c r="O78" s="238"/>
      <c r="P78" s="238"/>
      <c r="Q78" s="5"/>
    </row>
    <row r="79" spans="2:17" ht="10.5" customHeight="1" x14ac:dyDescent="0.2">
      <c r="B79" s="391"/>
      <c r="C79" s="391"/>
      <c r="D79" s="391"/>
      <c r="E79" s="391"/>
      <c r="F79" s="391"/>
      <c r="G79" s="392" t="s">
        <v>108</v>
      </c>
      <c r="H79" s="392"/>
      <c r="I79" s="392" t="s">
        <v>109</v>
      </c>
      <c r="J79" s="392"/>
      <c r="K79" s="241" t="s">
        <v>7</v>
      </c>
      <c r="L79" s="208"/>
      <c r="M79" s="238"/>
      <c r="N79" s="238"/>
      <c r="O79" s="238"/>
      <c r="P79" s="238"/>
      <c r="Q79" s="5"/>
    </row>
    <row r="80" spans="2:17" ht="10.5" customHeight="1" x14ac:dyDescent="0.2">
      <c r="B80" s="389" t="s">
        <v>29</v>
      </c>
      <c r="C80" s="389"/>
      <c r="D80" s="389"/>
      <c r="E80" s="389"/>
      <c r="F80" s="389"/>
      <c r="G80" s="242">
        <v>91789</v>
      </c>
      <c r="H80" s="243">
        <v>0.31786747008813393</v>
      </c>
      <c r="I80" s="242">
        <v>196976</v>
      </c>
      <c r="J80" s="243">
        <v>0.68213252991186601</v>
      </c>
      <c r="K80" s="200">
        <v>288765</v>
      </c>
      <c r="L80" s="239"/>
      <c r="M80" s="240"/>
      <c r="N80" s="238"/>
      <c r="O80" s="238"/>
      <c r="P80" s="238"/>
      <c r="Q80" s="5"/>
    </row>
    <row r="81" spans="2:17" ht="10.5" customHeight="1" x14ac:dyDescent="0.2">
      <c r="B81" s="208" t="s">
        <v>181</v>
      </c>
      <c r="C81" s="244"/>
      <c r="D81" s="244"/>
      <c r="E81" s="244"/>
      <c r="F81" s="244"/>
      <c r="G81" s="244"/>
      <c r="H81" s="244"/>
      <c r="I81" s="189"/>
      <c r="J81" s="189"/>
      <c r="K81" s="189"/>
      <c r="L81" s="189"/>
      <c r="M81" s="189"/>
      <c r="N81" s="189"/>
      <c r="O81" s="189"/>
      <c r="P81" s="149"/>
      <c r="Q81" s="5"/>
    </row>
    <row r="82" spans="2:17" ht="10.5" customHeight="1" x14ac:dyDescent="0.2">
      <c r="B82" s="244"/>
      <c r="C82" s="244"/>
      <c r="D82" s="244"/>
      <c r="E82" s="244"/>
      <c r="F82" s="244"/>
      <c r="G82" s="244"/>
      <c r="H82" s="244"/>
      <c r="I82" s="208"/>
      <c r="J82" s="189"/>
      <c r="K82" s="189"/>
      <c r="L82" s="189"/>
      <c r="M82" s="189"/>
      <c r="N82" s="189"/>
      <c r="O82" s="189"/>
      <c r="P82" s="149"/>
      <c r="Q82" s="5"/>
    </row>
    <row r="83" spans="2:17" ht="10.5" customHeight="1" x14ac:dyDescent="0.2">
      <c r="B83" s="148"/>
      <c r="C83" s="148"/>
      <c r="D83" s="148"/>
      <c r="E83" s="148"/>
      <c r="F83" s="148"/>
      <c r="G83" s="148"/>
      <c r="H83" s="148"/>
      <c r="I83" s="245"/>
      <c r="J83" s="201"/>
      <c r="K83" s="201"/>
      <c r="L83" s="201"/>
      <c r="M83" s="201"/>
      <c r="N83" s="201"/>
      <c r="O83" s="201"/>
      <c r="P83" s="149"/>
      <c r="Q83" s="5"/>
    </row>
    <row r="84" spans="2:17" ht="10.5" customHeight="1" x14ac:dyDescent="0.2">
      <c r="B84" s="373" t="s">
        <v>4</v>
      </c>
      <c r="C84" s="373"/>
      <c r="D84" s="373"/>
      <c r="E84" s="373"/>
      <c r="F84" s="373"/>
      <c r="G84" s="373"/>
      <c r="H84" s="373"/>
      <c r="I84" s="373"/>
      <c r="J84" s="373"/>
      <c r="K84" s="373"/>
      <c r="L84" s="373"/>
      <c r="M84" s="373"/>
      <c r="N84" s="373"/>
      <c r="O84" s="373"/>
      <c r="P84" s="373"/>
    </row>
    <row r="85" spans="2:17" ht="10.5" customHeight="1" x14ac:dyDescent="0.2">
      <c r="B85" s="373" t="s">
        <v>48</v>
      </c>
      <c r="C85" s="373"/>
      <c r="D85" s="373"/>
      <c r="E85" s="373"/>
      <c r="F85" s="373"/>
      <c r="G85" s="373" t="s">
        <v>103</v>
      </c>
      <c r="H85" s="373"/>
      <c r="I85" s="372" t="s">
        <v>102</v>
      </c>
      <c r="J85" s="372"/>
      <c r="K85" s="372"/>
      <c r="L85" s="372"/>
      <c r="M85" s="372"/>
      <c r="N85" s="372"/>
      <c r="O85" s="372"/>
      <c r="P85" s="372"/>
      <c r="Q85" s="46"/>
    </row>
    <row r="86" spans="2:17" ht="10.5" customHeight="1" x14ac:dyDescent="0.2">
      <c r="B86" s="373"/>
      <c r="C86" s="373"/>
      <c r="D86" s="373"/>
      <c r="E86" s="373"/>
      <c r="F86" s="373"/>
      <c r="G86" s="373"/>
      <c r="H86" s="373"/>
      <c r="I86" s="372" t="s">
        <v>101</v>
      </c>
      <c r="J86" s="372"/>
      <c r="K86" s="372" t="s">
        <v>100</v>
      </c>
      <c r="L86" s="372"/>
      <c r="M86" s="372" t="s">
        <v>99</v>
      </c>
      <c r="N86" s="372"/>
      <c r="O86" s="372" t="s">
        <v>7</v>
      </c>
      <c r="P86" s="372"/>
      <c r="Q86" s="44"/>
    </row>
    <row r="87" spans="2:17" ht="10.5" customHeight="1" x14ac:dyDescent="0.2">
      <c r="B87" s="373"/>
      <c r="C87" s="373"/>
      <c r="D87" s="373"/>
      <c r="E87" s="373"/>
      <c r="F87" s="373"/>
      <c r="G87" s="373"/>
      <c r="H87" s="373"/>
      <c r="I87" s="210" t="s">
        <v>8</v>
      </c>
      <c r="J87" s="210" t="s">
        <v>77</v>
      </c>
      <c r="K87" s="210" t="s">
        <v>8</v>
      </c>
      <c r="L87" s="210" t="s">
        <v>77</v>
      </c>
      <c r="M87" s="210" t="s">
        <v>8</v>
      </c>
      <c r="N87" s="210" t="s">
        <v>77</v>
      </c>
      <c r="O87" s="210" t="s">
        <v>8</v>
      </c>
      <c r="P87" s="210" t="s">
        <v>98</v>
      </c>
      <c r="Q87" s="44"/>
    </row>
    <row r="88" spans="2:17" ht="10.5" customHeight="1" x14ac:dyDescent="0.2">
      <c r="B88" s="375" t="s">
        <v>29</v>
      </c>
      <c r="C88" s="375"/>
      <c r="D88" s="375"/>
      <c r="E88" s="375"/>
      <c r="F88" s="375"/>
      <c r="G88" s="375" t="s">
        <v>97</v>
      </c>
      <c r="H88" s="375"/>
      <c r="I88" s="221">
        <v>2518</v>
      </c>
      <c r="J88" s="237">
        <v>4.3262374791677403E-2</v>
      </c>
      <c r="K88" s="221">
        <v>14345</v>
      </c>
      <c r="L88" s="237">
        <v>0.24646495885091835</v>
      </c>
      <c r="M88" s="221">
        <v>41340</v>
      </c>
      <c r="N88" s="237">
        <v>0.71027266635740427</v>
      </c>
      <c r="O88" s="221">
        <v>58203</v>
      </c>
      <c r="P88" s="237">
        <v>0.20155836060464391</v>
      </c>
      <c r="Q88" s="44"/>
    </row>
    <row r="89" spans="2:17" ht="10.5" customHeight="1" x14ac:dyDescent="0.2">
      <c r="B89" s="375"/>
      <c r="C89" s="375"/>
      <c r="D89" s="375"/>
      <c r="E89" s="375"/>
      <c r="F89" s="375"/>
      <c r="G89" s="375" t="s">
        <v>96</v>
      </c>
      <c r="H89" s="375"/>
      <c r="I89" s="221">
        <v>5911</v>
      </c>
      <c r="J89" s="237">
        <v>4.740480544060565E-2</v>
      </c>
      <c r="K89" s="221">
        <v>27502</v>
      </c>
      <c r="L89" s="237">
        <v>0.2205594585057582</v>
      </c>
      <c r="M89" s="221">
        <v>91279</v>
      </c>
      <c r="N89" s="237">
        <v>0.73203573605363614</v>
      </c>
      <c r="O89" s="221">
        <v>124692</v>
      </c>
      <c r="P89" s="237">
        <v>0.43181133447613113</v>
      </c>
      <c r="Q89" s="74"/>
    </row>
    <row r="90" spans="2:17" ht="10.5" customHeight="1" x14ac:dyDescent="0.2">
      <c r="B90" s="375"/>
      <c r="C90" s="375"/>
      <c r="D90" s="375"/>
      <c r="E90" s="375"/>
      <c r="F90" s="375"/>
      <c r="G90" s="375" t="s">
        <v>90</v>
      </c>
      <c r="H90" s="375"/>
      <c r="I90" s="221">
        <v>3633</v>
      </c>
      <c r="J90" s="237">
        <v>3.4315670161518846E-2</v>
      </c>
      <c r="K90" s="221">
        <v>19864</v>
      </c>
      <c r="L90" s="237">
        <v>0.18762633418343252</v>
      </c>
      <c r="M90" s="221">
        <v>82373</v>
      </c>
      <c r="N90" s="237">
        <v>0.77805799565504863</v>
      </c>
      <c r="O90" s="221">
        <v>105870</v>
      </c>
      <c r="P90" s="237">
        <v>0.36663030491922499</v>
      </c>
      <c r="Q90" s="74"/>
    </row>
    <row r="91" spans="2:17" ht="10.5" customHeight="1" x14ac:dyDescent="0.2">
      <c r="B91" s="375"/>
      <c r="C91" s="375"/>
      <c r="D91" s="375"/>
      <c r="E91" s="375"/>
      <c r="F91" s="375"/>
      <c r="G91" s="390" t="s">
        <v>95</v>
      </c>
      <c r="H91" s="390"/>
      <c r="I91" s="223">
        <v>12062</v>
      </c>
      <c r="J91" s="224">
        <v>4.1770990251588661E-2</v>
      </c>
      <c r="K91" s="223">
        <v>61711</v>
      </c>
      <c r="L91" s="224">
        <v>0.2137066472737347</v>
      </c>
      <c r="M91" s="223">
        <v>214992</v>
      </c>
      <c r="N91" s="224">
        <v>0.74452236247467662</v>
      </c>
      <c r="O91" s="223">
        <v>288765</v>
      </c>
      <c r="P91" s="224">
        <v>1</v>
      </c>
      <c r="Q91" s="74"/>
    </row>
    <row r="92" spans="2:17" ht="10.5" customHeight="1" x14ac:dyDescent="0.2">
      <c r="B92" s="100"/>
      <c r="Q92" s="83"/>
    </row>
    <row r="93" spans="2:17" ht="10.5" customHeight="1" x14ac:dyDescent="0.2">
      <c r="B93" s="100"/>
      <c r="Q93" s="83"/>
    </row>
    <row r="94" spans="2:17" ht="10.5" customHeight="1" x14ac:dyDescent="0.2">
      <c r="Q94" s="83"/>
    </row>
    <row r="95" spans="2:17" ht="10.5" customHeight="1" x14ac:dyDescent="0.2"/>
    <row r="96" spans="2:17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</sheetData>
  <mergeCells count="19">
    <mergeCell ref="B88:F91"/>
    <mergeCell ref="G88:H88"/>
    <mergeCell ref="G89:H89"/>
    <mergeCell ref="G90:H90"/>
    <mergeCell ref="G91:H91"/>
    <mergeCell ref="B84:P84"/>
    <mergeCell ref="B85:F87"/>
    <mergeCell ref="G85:H87"/>
    <mergeCell ref="I85:P85"/>
    <mergeCell ref="I86:J86"/>
    <mergeCell ref="K86:L86"/>
    <mergeCell ref="M86:N86"/>
    <mergeCell ref="O86:P86"/>
    <mergeCell ref="B80:F80"/>
    <mergeCell ref="B77:K77"/>
    <mergeCell ref="B78:F79"/>
    <mergeCell ref="G78:J78"/>
    <mergeCell ref="G79:H79"/>
    <mergeCell ref="I79:J79"/>
  </mergeCells>
  <pageMargins left="0.7" right="0.7" top="0.75" bottom="0.75" header="0.3" footer="0.3"/>
  <pageSetup paperSize="9" scale="65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E40F9-E1DD-4CE3-94F9-F0796BEC794E}">
  <sheetPr codeName="Hoja21">
    <tabColor theme="4" tint="0.39997558519241921"/>
  </sheetPr>
  <dimension ref="B5:D58"/>
  <sheetViews>
    <sheetView showGridLines="0" workbookViewId="0"/>
  </sheetViews>
  <sheetFormatPr baseColWidth="10" defaultRowHeight="12.75" x14ac:dyDescent="0.2"/>
  <cols>
    <col min="2" max="2" width="15.85546875" customWidth="1"/>
    <col min="7" max="18" width="0" hidden="1" customWidth="1"/>
  </cols>
  <sheetData>
    <row r="5" spans="2:2" x14ac:dyDescent="0.2">
      <c r="B5" s="276" t="s">
        <v>151</v>
      </c>
    </row>
    <row r="55" spans="2:4" x14ac:dyDescent="0.2">
      <c r="B55" s="189" t="s">
        <v>117</v>
      </c>
      <c r="C55" s="249">
        <v>0.21632316873516699</v>
      </c>
      <c r="D55" s="250">
        <v>0.29212350083175548</v>
      </c>
    </row>
    <row r="56" spans="2:4" x14ac:dyDescent="0.2">
      <c r="B56" s="189" t="s">
        <v>116</v>
      </c>
      <c r="C56" s="249">
        <v>0.52419639959547326</v>
      </c>
      <c r="D56" s="250">
        <v>0.70787649916824447</v>
      </c>
    </row>
    <row r="57" spans="2:4" x14ac:dyDescent="0.2">
      <c r="B57" s="189"/>
      <c r="C57" s="251">
        <f>SUM(C55:C56)</f>
        <v>0.74051956833064025</v>
      </c>
      <c r="D57" s="250">
        <f>SUM(D55:D56)</f>
        <v>1</v>
      </c>
    </row>
    <row r="58" spans="2:4" x14ac:dyDescent="0.2">
      <c r="B58" s="189"/>
      <c r="C58" s="189"/>
      <c r="D58" s="189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023F0-279D-4E38-8782-094420C76D5F}">
  <sheetPr codeName="Hoja23">
    <tabColor theme="4" tint="0.39997558519241921"/>
    <pageSetUpPr fitToPage="1"/>
  </sheetPr>
  <dimension ref="B6:AD750"/>
  <sheetViews>
    <sheetView showGridLines="0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6.85546875" customWidth="1"/>
    <col min="7" max="9" width="7.42578125" customWidth="1"/>
    <col min="10" max="10" width="8.5703125" customWidth="1"/>
    <col min="11" max="11" width="7.42578125" customWidth="1"/>
    <col min="12" max="12" width="9.85546875" customWidth="1"/>
    <col min="13" max="15" width="7.42578125" customWidth="1"/>
    <col min="16" max="16" width="9.28515625" customWidth="1"/>
    <col min="17" max="25" width="7.42578125" customWidth="1"/>
    <col min="26" max="26" width="12.28515625" customWidth="1"/>
    <col min="27" max="27" width="9.42578125" customWidth="1"/>
    <col min="28" max="30" width="9.5703125" customWidth="1"/>
    <col min="31" max="31" width="13.28515625" bestFit="1" customWidth="1"/>
  </cols>
  <sheetData>
    <row r="6" spans="2:19" ht="10.5" customHeight="1" x14ac:dyDescent="0.2">
      <c r="B6" s="276" t="s">
        <v>152</v>
      </c>
      <c r="I6" s="70"/>
    </row>
    <row r="7" spans="2:19" ht="10.5" customHeight="1" x14ac:dyDescent="0.2">
      <c r="B7" s="1"/>
      <c r="C7" s="1"/>
      <c r="D7" s="1"/>
      <c r="E7" s="1"/>
      <c r="F7" s="1"/>
      <c r="G7" s="1"/>
      <c r="H7" s="1"/>
      <c r="I7" s="70"/>
    </row>
    <row r="8" spans="2:19" ht="10.5" customHeight="1" x14ac:dyDescent="0.2">
      <c r="Q8" s="83"/>
      <c r="R8" s="82"/>
      <c r="S8" s="83"/>
    </row>
    <row r="9" spans="2:19" ht="10.5" customHeight="1" x14ac:dyDescent="0.2">
      <c r="Q9" s="83"/>
      <c r="R9" s="82"/>
      <c r="S9" s="83"/>
    </row>
    <row r="10" spans="2:19" ht="10.5" customHeight="1" x14ac:dyDescent="0.2">
      <c r="Q10" s="83"/>
      <c r="R10" s="82"/>
      <c r="S10" s="83"/>
    </row>
    <row r="11" spans="2:19" ht="10.5" customHeight="1" x14ac:dyDescent="0.2">
      <c r="Q11" s="83"/>
      <c r="R11" s="82"/>
      <c r="S11" s="83"/>
    </row>
    <row r="12" spans="2:19" ht="10.5" customHeight="1" x14ac:dyDescent="0.2">
      <c r="Q12" s="83"/>
      <c r="R12" s="82"/>
      <c r="S12" s="83"/>
    </row>
    <row r="13" spans="2:19" ht="10.5" customHeight="1" x14ac:dyDescent="0.2">
      <c r="Q13" s="83"/>
      <c r="R13" s="82"/>
      <c r="S13" s="83"/>
    </row>
    <row r="14" spans="2:19" ht="10.5" customHeight="1" x14ac:dyDescent="0.2">
      <c r="Q14" s="83"/>
      <c r="R14" s="82"/>
      <c r="S14" s="83"/>
    </row>
    <row r="15" spans="2:19" ht="10.5" customHeight="1" x14ac:dyDescent="0.2">
      <c r="Q15" s="83"/>
      <c r="R15" s="82"/>
      <c r="S15" s="83"/>
    </row>
    <row r="16" spans="2:19" s="131" customFormat="1" ht="10.5" customHeight="1" x14ac:dyDescent="0.2">
      <c r="Q16" s="83"/>
      <c r="R16" s="82"/>
      <c r="S16" s="83"/>
    </row>
    <row r="17" spans="17:19" s="131" customFormat="1" ht="10.5" customHeight="1" x14ac:dyDescent="0.2">
      <c r="Q17" s="83"/>
      <c r="R17" s="82"/>
      <c r="S17" s="83"/>
    </row>
    <row r="18" spans="17:19" s="131" customFormat="1" ht="10.5" customHeight="1" x14ac:dyDescent="0.2">
      <c r="Q18" s="83"/>
      <c r="R18" s="82"/>
      <c r="S18" s="83"/>
    </row>
    <row r="19" spans="17:19" s="131" customFormat="1" ht="10.5" customHeight="1" x14ac:dyDescent="0.2">
      <c r="Q19" s="83"/>
      <c r="R19" s="82"/>
      <c r="S19" s="83"/>
    </row>
    <row r="20" spans="17:19" s="131" customFormat="1" ht="10.5" customHeight="1" x14ac:dyDescent="0.2">
      <c r="Q20" s="83"/>
      <c r="R20" s="82"/>
      <c r="S20" s="83"/>
    </row>
    <row r="21" spans="17:19" ht="10.5" customHeight="1" x14ac:dyDescent="0.2">
      <c r="Q21" s="83"/>
      <c r="R21" s="82"/>
      <c r="S21" s="83"/>
    </row>
    <row r="22" spans="17:19" ht="10.5" customHeight="1" x14ac:dyDescent="0.2">
      <c r="Q22" s="83"/>
      <c r="R22" s="82"/>
      <c r="S22" s="83"/>
    </row>
    <row r="23" spans="17:19" ht="10.5" customHeight="1" x14ac:dyDescent="0.2">
      <c r="Q23" s="83"/>
      <c r="R23" s="82"/>
      <c r="S23" s="83"/>
    </row>
    <row r="24" spans="17:19" ht="10.5" customHeight="1" x14ac:dyDescent="0.2">
      <c r="Q24" s="83"/>
      <c r="R24" s="82"/>
      <c r="S24" s="83"/>
    </row>
    <row r="25" spans="17:19" ht="10.5" customHeight="1" x14ac:dyDescent="0.2">
      <c r="Q25" s="83"/>
      <c r="R25" s="82"/>
      <c r="S25" s="83"/>
    </row>
    <row r="26" spans="17:19" ht="10.5" customHeight="1" x14ac:dyDescent="0.2">
      <c r="Q26" s="83"/>
      <c r="R26" s="82"/>
      <c r="S26" s="83"/>
    </row>
    <row r="27" spans="17:19" ht="10.5" customHeight="1" x14ac:dyDescent="0.2">
      <c r="Q27" s="83"/>
      <c r="R27" s="82"/>
      <c r="S27" s="83"/>
    </row>
    <row r="28" spans="17:19" ht="10.5" customHeight="1" x14ac:dyDescent="0.2">
      <c r="Q28" s="83"/>
      <c r="R28" s="82"/>
      <c r="S28" s="83"/>
    </row>
    <row r="29" spans="17:19" ht="10.5" customHeight="1" x14ac:dyDescent="0.2">
      <c r="Q29" s="83"/>
      <c r="R29" s="82"/>
      <c r="S29" s="83"/>
    </row>
    <row r="30" spans="17:19" ht="10.5" customHeight="1" x14ac:dyDescent="0.2">
      <c r="Q30" s="83"/>
      <c r="R30" s="82"/>
      <c r="S30" s="83"/>
    </row>
    <row r="31" spans="17:19" ht="10.5" customHeight="1" x14ac:dyDescent="0.2">
      <c r="Q31" s="83"/>
      <c r="R31" s="82"/>
      <c r="S31" s="83"/>
    </row>
    <row r="32" spans="17:19" ht="10.5" customHeight="1" x14ac:dyDescent="0.2">
      <c r="Q32" s="83"/>
      <c r="R32" s="82"/>
      <c r="S32" s="83"/>
    </row>
    <row r="33" spans="17:19" ht="10.5" customHeight="1" x14ac:dyDescent="0.2">
      <c r="Q33" s="83"/>
      <c r="R33" s="82"/>
      <c r="S33" s="83"/>
    </row>
    <row r="34" spans="17:19" ht="10.5" customHeight="1" x14ac:dyDescent="0.2">
      <c r="Q34" s="83"/>
      <c r="R34" s="82"/>
      <c r="S34" s="83"/>
    </row>
    <row r="35" spans="17:19" ht="10.5" customHeight="1" x14ac:dyDescent="0.2">
      <c r="Q35" s="83"/>
      <c r="R35" s="82"/>
      <c r="S35" s="83"/>
    </row>
    <row r="36" spans="17:19" ht="10.5" customHeight="1" x14ac:dyDescent="0.2">
      <c r="Q36" s="83"/>
      <c r="R36" s="82"/>
      <c r="S36" s="83"/>
    </row>
    <row r="37" spans="17:19" ht="10.5" customHeight="1" x14ac:dyDescent="0.2">
      <c r="Q37" s="83"/>
      <c r="R37" s="82"/>
      <c r="S37" s="83"/>
    </row>
    <row r="38" spans="17:19" ht="10.5" customHeight="1" x14ac:dyDescent="0.2">
      <c r="Q38" s="83"/>
      <c r="R38" s="82"/>
      <c r="S38" s="83"/>
    </row>
    <row r="39" spans="17:19" ht="10.5" customHeight="1" x14ac:dyDescent="0.2">
      <c r="Q39" s="83"/>
      <c r="R39" s="82"/>
      <c r="S39" s="83"/>
    </row>
    <row r="40" spans="17:19" ht="10.5" customHeight="1" x14ac:dyDescent="0.2">
      <c r="Q40" s="83"/>
      <c r="R40" s="82"/>
      <c r="S40" s="83"/>
    </row>
    <row r="41" spans="17:19" ht="10.5" customHeight="1" x14ac:dyDescent="0.2">
      <c r="Q41" s="83"/>
      <c r="R41" s="82"/>
      <c r="S41" s="83"/>
    </row>
    <row r="42" spans="17:19" ht="10.5" customHeight="1" x14ac:dyDescent="0.2"/>
    <row r="43" spans="17:19" ht="10.5" customHeight="1" x14ac:dyDescent="0.2"/>
    <row r="44" spans="17:19" ht="10.5" customHeight="1" x14ac:dyDescent="0.2"/>
    <row r="45" spans="17:19" ht="10.5" customHeight="1" x14ac:dyDescent="0.2"/>
    <row r="46" spans="17:19" ht="10.5" customHeight="1" x14ac:dyDescent="0.2"/>
    <row r="47" spans="17:19" ht="10.5" customHeight="1" x14ac:dyDescent="0.2"/>
    <row r="48" spans="17:19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spans="16:30" ht="10.5" customHeight="1" x14ac:dyDescent="0.2"/>
    <row r="82" spans="16:30" ht="10.5" customHeight="1" x14ac:dyDescent="0.2"/>
    <row r="83" spans="16:30" ht="10.5" customHeight="1" x14ac:dyDescent="0.2"/>
    <row r="84" spans="16:30" ht="10.5" customHeight="1" x14ac:dyDescent="0.2">
      <c r="P84" s="189"/>
      <c r="Q84" s="189"/>
      <c r="R84" s="189"/>
      <c r="S84" s="189"/>
      <c r="T84" s="189"/>
      <c r="U84" s="189"/>
      <c r="V84" s="189"/>
      <c r="W84" s="189"/>
      <c r="X84" s="189"/>
      <c r="Y84" s="189"/>
      <c r="Z84" s="189"/>
      <c r="AA84" s="189"/>
      <c r="AB84" s="189"/>
      <c r="AC84" s="189"/>
      <c r="AD84" s="189"/>
    </row>
    <row r="85" spans="16:30" ht="10.5" customHeight="1" x14ac:dyDescent="0.2">
      <c r="P85" s="189"/>
      <c r="Q85" s="189"/>
      <c r="R85" s="210"/>
      <c r="S85" s="210"/>
      <c r="T85" s="210"/>
      <c r="U85" s="209" t="s">
        <v>97</v>
      </c>
      <c r="V85" s="209" t="s">
        <v>96</v>
      </c>
      <c r="W85" s="209" t="s">
        <v>90</v>
      </c>
      <c r="X85" s="209"/>
      <c r="Y85" s="189"/>
      <c r="Z85" s="189"/>
      <c r="AA85" s="189"/>
      <c r="AB85" s="189"/>
      <c r="AC85" s="189"/>
      <c r="AD85" s="189"/>
    </row>
    <row r="86" spans="16:30" ht="10.5" customHeight="1" x14ac:dyDescent="0.2">
      <c r="P86" s="189"/>
      <c r="Q86" s="189"/>
      <c r="R86" s="210"/>
      <c r="S86" s="210"/>
      <c r="T86" s="210"/>
      <c r="U86" s="209"/>
      <c r="V86" s="209"/>
      <c r="W86" s="209"/>
      <c r="X86" s="209"/>
      <c r="Y86" s="189"/>
      <c r="Z86" s="189"/>
      <c r="AA86" s="189"/>
      <c r="AB86" s="189"/>
      <c r="AC86" s="189"/>
      <c r="AD86" s="189"/>
    </row>
    <row r="87" spans="16:30" ht="10.5" customHeight="1" x14ac:dyDescent="0.2">
      <c r="P87" s="394" t="s">
        <v>50</v>
      </c>
      <c r="Q87" s="394"/>
      <c r="R87" s="394"/>
      <c r="S87" s="394"/>
      <c r="T87" s="394"/>
      <c r="U87" s="252">
        <v>3062</v>
      </c>
      <c r="V87" s="252">
        <v>9952</v>
      </c>
      <c r="W87" s="252">
        <v>9833</v>
      </c>
      <c r="X87" s="252">
        <f>SUM(U87:W87)</f>
        <v>22847</v>
      </c>
      <c r="Y87" s="253">
        <f>U87/X87</f>
        <v>0.13402197225018603</v>
      </c>
      <c r="Z87" s="253">
        <f>V87/X87</f>
        <v>0.43559329452444523</v>
      </c>
      <c r="AA87" s="253">
        <f>W87/X87</f>
        <v>0.43038473322536874</v>
      </c>
      <c r="AB87" s="218"/>
      <c r="AC87" s="218"/>
      <c r="AD87" s="218"/>
    </row>
    <row r="88" spans="16:30" ht="10.5" customHeight="1" x14ac:dyDescent="0.2">
      <c r="P88" s="394" t="s">
        <v>51</v>
      </c>
      <c r="Q88" s="394"/>
      <c r="R88" s="394"/>
      <c r="S88" s="394"/>
      <c r="T88" s="394"/>
      <c r="U88" s="252">
        <v>1007</v>
      </c>
      <c r="V88" s="252">
        <v>3782</v>
      </c>
      <c r="W88" s="252">
        <v>3159</v>
      </c>
      <c r="X88" s="252">
        <f>SUM(U88:W88)</f>
        <v>7948</v>
      </c>
      <c r="Y88" s="253">
        <f>U88/X88</f>
        <v>0.12669854051333668</v>
      </c>
      <c r="Z88" s="253">
        <f>V88/X88</f>
        <v>0.47584297936587822</v>
      </c>
      <c r="AA88" s="253">
        <f>W88/X88</f>
        <v>0.39745848012078511</v>
      </c>
      <c r="AB88" s="218"/>
      <c r="AC88" s="218"/>
      <c r="AD88" s="218"/>
    </row>
    <row r="89" spans="16:30" ht="10.5" customHeight="1" x14ac:dyDescent="0.2">
      <c r="P89" s="394" t="s">
        <v>52</v>
      </c>
      <c r="Q89" s="394"/>
      <c r="R89" s="394"/>
      <c r="S89" s="394"/>
      <c r="T89" s="394"/>
      <c r="U89" s="252">
        <v>8936</v>
      </c>
      <c r="V89" s="252">
        <v>15771</v>
      </c>
      <c r="W89" s="252">
        <v>14500</v>
      </c>
      <c r="X89" s="252">
        <f>SUM(U89:W89)</f>
        <v>39207</v>
      </c>
      <c r="Y89" s="253">
        <f>U89/X89</f>
        <v>0.22791848394419364</v>
      </c>
      <c r="Z89" s="253">
        <f>V89/X89</f>
        <v>0.40224959828602036</v>
      </c>
      <c r="AA89" s="253">
        <f>W89/X89</f>
        <v>0.36983191776978602</v>
      </c>
      <c r="AB89" s="218"/>
      <c r="AC89" s="218"/>
      <c r="AD89" s="218"/>
    </row>
    <row r="90" spans="16:30" ht="10.5" customHeight="1" x14ac:dyDescent="0.2">
      <c r="P90" s="394" t="s">
        <v>53</v>
      </c>
      <c r="Q90" s="394"/>
      <c r="R90" s="394"/>
      <c r="S90" s="394"/>
      <c r="T90" s="394"/>
      <c r="U90" s="252">
        <v>25314</v>
      </c>
      <c r="V90" s="252">
        <v>63009</v>
      </c>
      <c r="W90" s="252">
        <v>53863</v>
      </c>
      <c r="X90" s="252">
        <f>SUM(U90:W90)</f>
        <v>142186</v>
      </c>
      <c r="Y90" s="253">
        <f>U90/X90</f>
        <v>0.17803440563768586</v>
      </c>
      <c r="Z90" s="253">
        <f>V90/X90</f>
        <v>0.44314489471537283</v>
      </c>
      <c r="AA90" s="253">
        <f>W90/X90</f>
        <v>0.37882069964694132</v>
      </c>
      <c r="AB90" s="218"/>
      <c r="AC90" s="218"/>
      <c r="AD90" s="218"/>
    </row>
    <row r="91" spans="16:30" ht="10.5" customHeight="1" x14ac:dyDescent="0.2">
      <c r="P91" s="394" t="s">
        <v>54</v>
      </c>
      <c r="Q91" s="394"/>
      <c r="R91" s="394"/>
      <c r="S91" s="394"/>
      <c r="T91" s="394"/>
      <c r="U91" s="252">
        <v>19884</v>
      </c>
      <c r="V91" s="252">
        <v>32178</v>
      </c>
      <c r="W91" s="252">
        <v>24515</v>
      </c>
      <c r="X91" s="252">
        <f>SUM(U91:W91)</f>
        <v>76577</v>
      </c>
      <c r="Y91" s="253">
        <f>U91/X91</f>
        <v>0.25966021129059641</v>
      </c>
      <c r="Z91" s="253">
        <f>V91/X91</f>
        <v>0.42020450004570564</v>
      </c>
      <c r="AA91" s="253">
        <f>W91/X91</f>
        <v>0.320135288663698</v>
      </c>
      <c r="AB91" s="218"/>
      <c r="AC91" s="218"/>
      <c r="AD91" s="218"/>
    </row>
    <row r="92" spans="16:30" ht="10.5" customHeight="1" x14ac:dyDescent="0.2">
      <c r="P92" s="189"/>
      <c r="Q92" s="393"/>
      <c r="R92" s="393"/>
      <c r="S92" s="237"/>
      <c r="T92" s="237"/>
      <c r="U92" s="235">
        <f>SUM(U87:U91)</f>
        <v>58203</v>
      </c>
      <c r="V92" s="235">
        <f>SUM(V87:V91)</f>
        <v>124692</v>
      </c>
      <c r="W92" s="235">
        <f>SUM(W87:W91)</f>
        <v>105870</v>
      </c>
      <c r="X92" s="235"/>
      <c r="Y92" s="251">
        <f>SUM(Y87:Y91)</f>
        <v>0.92633361363599853</v>
      </c>
      <c r="Z92" s="251">
        <f>SUM(Z87:Z91)</f>
        <v>2.1770352669374224</v>
      </c>
      <c r="AA92" s="251">
        <f>SUM(AA87:AA91)</f>
        <v>1.896631119426579</v>
      </c>
      <c r="AB92" s="189"/>
      <c r="AC92" s="189"/>
      <c r="AD92" s="189"/>
    </row>
    <row r="93" spans="16:30" ht="10.5" customHeight="1" x14ac:dyDescent="0.2">
      <c r="P93" s="189"/>
      <c r="Q93" s="189"/>
      <c r="R93" s="189"/>
      <c r="S93" s="189"/>
      <c r="T93" s="189"/>
      <c r="U93" s="189"/>
      <c r="V93" s="189"/>
      <c r="W93" s="189"/>
      <c r="X93" s="189"/>
      <c r="Y93" s="189"/>
      <c r="Z93" s="189"/>
      <c r="AA93" s="189"/>
      <c r="AB93" s="189"/>
      <c r="AC93" s="189"/>
      <c r="AD93" s="189"/>
    </row>
    <row r="94" spans="16:30" ht="10.5" customHeight="1" x14ac:dyDescent="0.2">
      <c r="P94" s="189"/>
      <c r="Q94" s="189"/>
      <c r="R94" s="189"/>
      <c r="S94" s="189"/>
      <c r="T94" s="189"/>
      <c r="U94" s="189"/>
      <c r="V94" s="189"/>
      <c r="W94" s="189"/>
      <c r="X94" s="189"/>
      <c r="Y94" s="189"/>
      <c r="Z94" s="189"/>
      <c r="AA94" s="189"/>
      <c r="AB94" s="189"/>
      <c r="AC94" s="189"/>
      <c r="AD94" s="189"/>
    </row>
    <row r="95" spans="16:30" ht="10.5" customHeight="1" x14ac:dyDescent="0.2"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</row>
    <row r="96" spans="16:30" ht="10.5" customHeight="1" x14ac:dyDescent="0.2"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</row>
    <row r="97" spans="16:30" ht="10.5" customHeight="1" x14ac:dyDescent="0.2"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</row>
    <row r="98" spans="16:30" ht="10.5" customHeight="1" x14ac:dyDescent="0.2"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89"/>
    </row>
    <row r="99" spans="16:30" ht="10.5" customHeight="1" x14ac:dyDescent="0.2"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</row>
    <row r="100" spans="16:30" ht="10.5" customHeight="1" x14ac:dyDescent="0.2"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89"/>
    </row>
    <row r="101" spans="16:30" ht="10.5" customHeight="1" x14ac:dyDescent="0.2"/>
    <row r="102" spans="16:30" ht="10.5" customHeight="1" x14ac:dyDescent="0.2"/>
    <row r="103" spans="16:30" ht="10.5" customHeight="1" x14ac:dyDescent="0.2"/>
    <row r="104" spans="16:30" ht="10.5" customHeight="1" x14ac:dyDescent="0.2"/>
    <row r="105" spans="16:30" ht="10.5" customHeight="1" x14ac:dyDescent="0.2"/>
    <row r="106" spans="16:30" ht="10.5" customHeight="1" x14ac:dyDescent="0.2"/>
    <row r="107" spans="16:30" ht="10.5" customHeight="1" x14ac:dyDescent="0.2"/>
    <row r="108" spans="16:30" ht="10.5" customHeight="1" x14ac:dyDescent="0.2"/>
    <row r="109" spans="16:30" ht="10.5" customHeight="1" x14ac:dyDescent="0.2"/>
    <row r="110" spans="16:30" ht="10.5" customHeight="1" x14ac:dyDescent="0.2"/>
    <row r="111" spans="16:30" ht="10.5" customHeight="1" x14ac:dyDescent="0.2"/>
    <row r="112" spans="16:30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</sheetData>
  <mergeCells count="6">
    <mergeCell ref="Q92:R92"/>
    <mergeCell ref="P87:T87"/>
    <mergeCell ref="P88:T88"/>
    <mergeCell ref="P89:T89"/>
    <mergeCell ref="P90:T90"/>
    <mergeCell ref="P91:T91"/>
  </mergeCells>
  <conditionalFormatting sqref="Q92 P87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scale="29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05349-6534-4550-B31E-FFF6D53B0860}">
  <sheetPr>
    <tabColor theme="4" tint="0.39997558519241921"/>
    <pageSetUpPr fitToPage="1"/>
  </sheetPr>
  <dimension ref="A1:X1000"/>
  <sheetViews>
    <sheetView showGridLines="0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5.140625" customWidth="1"/>
    <col min="7" max="7" width="7.42578125" customWidth="1"/>
    <col min="8" max="8" width="11.140625" customWidth="1"/>
    <col min="9" max="9" width="7.42578125" customWidth="1"/>
    <col min="10" max="10" width="9.85546875" customWidth="1"/>
    <col min="11" max="33" width="7.42578125" customWidth="1"/>
    <col min="34" max="42" width="8.5703125" customWidth="1"/>
  </cols>
  <sheetData>
    <row r="1" spans="1:24" ht="10.5" customHeight="1" x14ac:dyDescent="0.2">
      <c r="P1" s="38"/>
    </row>
    <row r="2" spans="1:24" ht="10.5" customHeight="1" x14ac:dyDescent="0.2">
      <c r="B2" s="1" t="s">
        <v>0</v>
      </c>
      <c r="C2" s="1"/>
      <c r="D2" s="1"/>
      <c r="E2" s="1"/>
      <c r="F2" s="1"/>
      <c r="P2" s="38"/>
    </row>
    <row r="3" spans="1:24" ht="10.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4" ht="10.5" customHeight="1" x14ac:dyDescent="0.2">
      <c r="A4" s="3"/>
      <c r="V4" s="12"/>
      <c r="W4" s="12"/>
      <c r="X4" s="12"/>
    </row>
    <row r="5" spans="1:24" ht="10.5" customHeight="1" x14ac:dyDescent="0.2">
      <c r="A5" s="3"/>
      <c r="B5" s="318" t="s">
        <v>153</v>
      </c>
      <c r="C5" s="4"/>
      <c r="D5" s="4"/>
      <c r="E5" s="4"/>
      <c r="F5" s="4"/>
      <c r="K5" s="6"/>
      <c r="P5" s="102"/>
      <c r="R5" s="12"/>
      <c r="S5" s="12"/>
      <c r="T5" s="12"/>
      <c r="U5" s="12"/>
      <c r="V5" s="12"/>
      <c r="W5" s="12"/>
      <c r="X5" s="12"/>
    </row>
    <row r="6" spans="1:24" ht="27.75" customHeight="1" x14ac:dyDescent="0.2">
      <c r="A6" s="68"/>
      <c r="G6" s="70"/>
      <c r="R6" s="12"/>
      <c r="S6" s="12"/>
      <c r="T6" s="12"/>
      <c r="U6" s="12"/>
    </row>
    <row r="18" spans="1:6" ht="15" customHeight="1" x14ac:dyDescent="0.2">
      <c r="A18" s="79"/>
      <c r="B18" s="4"/>
      <c r="C18" s="4"/>
      <c r="D18" s="4"/>
      <c r="E18" s="4"/>
      <c r="F18" s="4"/>
    </row>
    <row r="19" spans="1:6" ht="10.5" customHeight="1" x14ac:dyDescent="0.2">
      <c r="A19" s="79"/>
    </row>
    <row r="20" spans="1:6" ht="10.5" customHeight="1" x14ac:dyDescent="0.2">
      <c r="A20" s="79"/>
    </row>
    <row r="21" spans="1:6" ht="10.5" customHeight="1" x14ac:dyDescent="0.2">
      <c r="A21" s="79"/>
    </row>
    <row r="22" spans="1:6" ht="10.5" customHeight="1" x14ac:dyDescent="0.2"/>
    <row r="23" spans="1:6" ht="10.5" customHeight="1" x14ac:dyDescent="0.2"/>
    <row r="24" spans="1:6" ht="10.5" customHeight="1" x14ac:dyDescent="0.2"/>
    <row r="25" spans="1:6" ht="10.5" customHeight="1" x14ac:dyDescent="0.2"/>
    <row r="26" spans="1:6" ht="10.5" customHeight="1" x14ac:dyDescent="0.2"/>
    <row r="27" spans="1:6" ht="10.5" customHeight="1" x14ac:dyDescent="0.2"/>
    <row r="28" spans="1:6" ht="10.5" customHeight="1" x14ac:dyDescent="0.2"/>
    <row r="29" spans="1:6" ht="10.5" customHeight="1" x14ac:dyDescent="0.2"/>
    <row r="30" spans="1:6" ht="10.5" customHeight="1" x14ac:dyDescent="0.2"/>
    <row r="31" spans="1:6" ht="10.5" customHeight="1" x14ac:dyDescent="0.2"/>
    <row r="32" spans="1:6" ht="10.5" customHeight="1" x14ac:dyDescent="0.2"/>
    <row r="33" ht="10.5" customHeight="1" x14ac:dyDescent="0.2"/>
    <row r="34" ht="10.5" customHeight="1" x14ac:dyDescent="0.2"/>
    <row r="35" ht="10.5" customHeight="1" x14ac:dyDescent="0.2"/>
    <row r="36" ht="10.5" customHeight="1" x14ac:dyDescent="0.2"/>
    <row r="37" ht="10.5" customHeight="1" x14ac:dyDescent="0.2"/>
    <row r="38" ht="10.5" customHeight="1" x14ac:dyDescent="0.2"/>
    <row r="39" ht="10.5" customHeight="1" x14ac:dyDescent="0.2"/>
    <row r="40" ht="10.5" customHeight="1" x14ac:dyDescent="0.2"/>
    <row r="41" ht="10.5" customHeight="1" x14ac:dyDescent="0.2"/>
    <row r="42" ht="10.5" customHeight="1" x14ac:dyDescent="0.2"/>
    <row r="43" ht="10.5" customHeight="1" x14ac:dyDescent="0.2"/>
    <row r="44" ht="10.5" customHeight="1" x14ac:dyDescent="0.2"/>
    <row r="45" ht="10.5" customHeight="1" x14ac:dyDescent="0.2"/>
    <row r="46" ht="10.5" customHeight="1" x14ac:dyDescent="0.2"/>
    <row r="47" ht="10.5" customHeight="1" x14ac:dyDescent="0.2"/>
    <row r="48" ht="10.5" customHeight="1" x14ac:dyDescent="0.2"/>
    <row r="49" spans="1:11" ht="10.5" customHeight="1" x14ac:dyDescent="0.2"/>
    <row r="50" spans="1:11" s="107" customFormat="1" ht="15" customHeight="1" x14ac:dyDescent="0.2">
      <c r="A50" s="305"/>
      <c r="B50" s="396" t="s">
        <v>4</v>
      </c>
      <c r="C50" s="396"/>
      <c r="D50" s="396"/>
      <c r="E50" s="396"/>
      <c r="F50" s="396"/>
      <c r="G50" s="396"/>
      <c r="H50" s="396"/>
      <c r="I50" s="396"/>
      <c r="J50" s="396"/>
      <c r="K50" s="396"/>
    </row>
    <row r="51" spans="1:11" s="107" customFormat="1" ht="15" customHeight="1" x14ac:dyDescent="0.2">
      <c r="A51" s="305"/>
      <c r="B51" s="397" t="s">
        <v>48</v>
      </c>
      <c r="C51" s="397"/>
      <c r="D51" s="397"/>
      <c r="E51" s="397"/>
      <c r="F51" s="397"/>
      <c r="G51" s="396" t="s">
        <v>179</v>
      </c>
      <c r="H51" s="396"/>
      <c r="I51" s="396"/>
      <c r="J51" s="396"/>
      <c r="K51" s="396"/>
    </row>
    <row r="52" spans="1:11" s="107" customFormat="1" ht="15" customHeight="1" x14ac:dyDescent="0.2">
      <c r="B52" s="397"/>
      <c r="C52" s="397"/>
      <c r="D52" s="397"/>
      <c r="E52" s="397"/>
      <c r="F52" s="397"/>
      <c r="G52" s="396" t="s">
        <v>179</v>
      </c>
      <c r="H52" s="396"/>
      <c r="I52" s="396" t="s">
        <v>180</v>
      </c>
      <c r="J52" s="396"/>
      <c r="K52" s="307" t="s">
        <v>7</v>
      </c>
    </row>
    <row r="53" spans="1:11" s="107" customFormat="1" ht="15" customHeight="1" x14ac:dyDescent="0.2">
      <c r="B53" s="397"/>
      <c r="C53" s="397"/>
      <c r="D53" s="397"/>
      <c r="E53" s="397"/>
      <c r="F53" s="397"/>
      <c r="G53" s="307" t="s">
        <v>8</v>
      </c>
      <c r="H53" s="307" t="s">
        <v>77</v>
      </c>
      <c r="I53" s="307" t="s">
        <v>8</v>
      </c>
      <c r="J53" s="307" t="s">
        <v>77</v>
      </c>
      <c r="K53" s="307" t="s">
        <v>8</v>
      </c>
    </row>
    <row r="54" spans="1:11" s="107" customFormat="1" ht="15" customHeight="1" x14ac:dyDescent="0.2">
      <c r="B54" s="395" t="s">
        <v>50</v>
      </c>
      <c r="C54" s="395"/>
      <c r="D54" s="395"/>
      <c r="E54" s="395"/>
      <c r="F54" s="395"/>
      <c r="G54" s="299">
        <v>17519</v>
      </c>
      <c r="H54" s="316">
        <v>0.97740459718812767</v>
      </c>
      <c r="I54" s="299">
        <v>405</v>
      </c>
      <c r="J54" s="316">
        <v>2.2595402811872351E-2</v>
      </c>
      <c r="K54" s="299">
        <v>17924</v>
      </c>
    </row>
    <row r="55" spans="1:11" s="107" customFormat="1" ht="15" customHeight="1" x14ac:dyDescent="0.2">
      <c r="B55" s="395" t="s">
        <v>51</v>
      </c>
      <c r="C55" s="395"/>
      <c r="D55" s="395"/>
      <c r="E55" s="395"/>
      <c r="F55" s="395"/>
      <c r="G55" s="299">
        <v>5794</v>
      </c>
      <c r="H55" s="316">
        <v>0.97492848729597847</v>
      </c>
      <c r="I55" s="299">
        <v>149</v>
      </c>
      <c r="J55" s="316">
        <v>2.507151270402154E-2</v>
      </c>
      <c r="K55" s="299">
        <v>5943</v>
      </c>
    </row>
    <row r="56" spans="1:11" s="107" customFormat="1" ht="15" customHeight="1" x14ac:dyDescent="0.2">
      <c r="B56" s="395" t="s">
        <v>52</v>
      </c>
      <c r="C56" s="395"/>
      <c r="D56" s="395"/>
      <c r="E56" s="395"/>
      <c r="F56" s="395"/>
      <c r="G56" s="299">
        <v>37439</v>
      </c>
      <c r="H56" s="316">
        <v>0.91072514534530147</v>
      </c>
      <c r="I56" s="299">
        <v>3670</v>
      </c>
      <c r="J56" s="316">
        <v>8.9274854654698491E-2</v>
      </c>
      <c r="K56" s="299">
        <v>41109</v>
      </c>
    </row>
    <row r="57" spans="1:11" s="107" customFormat="1" ht="15" customHeight="1" x14ac:dyDescent="0.2">
      <c r="B57" s="395" t="s">
        <v>53</v>
      </c>
      <c r="C57" s="395"/>
      <c r="D57" s="395"/>
      <c r="E57" s="395"/>
      <c r="F57" s="395"/>
      <c r="G57" s="299">
        <v>87673</v>
      </c>
      <c r="H57" s="316">
        <v>0.96462679341607249</v>
      </c>
      <c r="I57" s="299">
        <v>3215</v>
      </c>
      <c r="J57" s="316">
        <v>3.5373206583927473E-2</v>
      </c>
      <c r="K57" s="299">
        <v>90888</v>
      </c>
    </row>
    <row r="58" spans="1:11" s="107" customFormat="1" ht="15" customHeight="1" x14ac:dyDescent="0.2">
      <c r="B58" s="395" t="s">
        <v>54</v>
      </c>
      <c r="C58" s="395"/>
      <c r="D58" s="395"/>
      <c r="E58" s="395"/>
      <c r="F58" s="395"/>
      <c r="G58" s="299">
        <v>48549</v>
      </c>
      <c r="H58" s="316">
        <v>0.95886000948017069</v>
      </c>
      <c r="I58" s="299">
        <v>2083</v>
      </c>
      <c r="J58" s="316">
        <v>4.1139990519829354E-2</v>
      </c>
      <c r="K58" s="299">
        <v>50632</v>
      </c>
    </row>
    <row r="59" spans="1:11" s="107" customFormat="1" ht="15" customHeight="1" x14ac:dyDescent="0.2">
      <c r="B59" s="397" t="s">
        <v>29</v>
      </c>
      <c r="C59" s="397"/>
      <c r="D59" s="397"/>
      <c r="E59" s="397"/>
      <c r="F59" s="397"/>
      <c r="G59" s="302">
        <v>196974</v>
      </c>
      <c r="H59" s="317">
        <v>0.95388772663877264</v>
      </c>
      <c r="I59" s="302">
        <v>9522</v>
      </c>
      <c r="J59" s="317">
        <v>4.6112273361227335E-2</v>
      </c>
      <c r="K59" s="302">
        <v>206496</v>
      </c>
    </row>
    <row r="60" spans="1:11" s="107" customFormat="1" ht="15" customHeight="1" x14ac:dyDescent="0.2">
      <c r="B60" s="107" t="s">
        <v>181</v>
      </c>
    </row>
    <row r="61" spans="1:11" ht="10.5" customHeight="1" x14ac:dyDescent="0.2"/>
    <row r="62" spans="1:11" ht="10.5" customHeight="1" x14ac:dyDescent="0.2"/>
    <row r="63" spans="1:11" ht="10.5" customHeight="1" x14ac:dyDescent="0.2"/>
    <row r="64" spans="1:11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  <row r="978" ht="10.5" customHeight="1" x14ac:dyDescent="0.2"/>
    <row r="979" ht="10.5" customHeight="1" x14ac:dyDescent="0.2"/>
    <row r="980" ht="10.5" customHeight="1" x14ac:dyDescent="0.2"/>
    <row r="981" ht="10.5" customHeight="1" x14ac:dyDescent="0.2"/>
    <row r="982" ht="10.5" customHeight="1" x14ac:dyDescent="0.2"/>
    <row r="983" ht="10.5" customHeight="1" x14ac:dyDescent="0.2"/>
    <row r="984" ht="10.5" customHeight="1" x14ac:dyDescent="0.2"/>
    <row r="985" ht="10.5" customHeight="1" x14ac:dyDescent="0.2"/>
    <row r="986" ht="10.5" customHeight="1" x14ac:dyDescent="0.2"/>
    <row r="987" ht="10.5" customHeight="1" x14ac:dyDescent="0.2"/>
    <row r="988" ht="10.5" customHeight="1" x14ac:dyDescent="0.2"/>
    <row r="989" ht="10.5" customHeight="1" x14ac:dyDescent="0.2"/>
    <row r="990" ht="10.5" customHeight="1" x14ac:dyDescent="0.2"/>
    <row r="991" ht="10.5" customHeight="1" x14ac:dyDescent="0.2"/>
    <row r="992" ht="10.5" customHeight="1" x14ac:dyDescent="0.2"/>
    <row r="993" ht="10.5" customHeight="1" x14ac:dyDescent="0.2"/>
    <row r="994" ht="10.5" customHeight="1" x14ac:dyDescent="0.2"/>
    <row r="995" ht="10.5" customHeight="1" x14ac:dyDescent="0.2"/>
    <row r="996" ht="10.5" customHeight="1" x14ac:dyDescent="0.2"/>
    <row r="997" ht="10.5" customHeight="1" x14ac:dyDescent="0.2"/>
    <row r="998" ht="10.5" customHeight="1" x14ac:dyDescent="0.2"/>
    <row r="999" ht="10.5" customHeight="1" x14ac:dyDescent="0.2"/>
    <row r="1000" ht="10.5" customHeight="1" x14ac:dyDescent="0.2"/>
  </sheetData>
  <mergeCells count="11">
    <mergeCell ref="B55:F55"/>
    <mergeCell ref="B56:F56"/>
    <mergeCell ref="B57:F57"/>
    <mergeCell ref="B58:F58"/>
    <mergeCell ref="B59:F59"/>
    <mergeCell ref="B54:F54"/>
    <mergeCell ref="B50:K50"/>
    <mergeCell ref="B51:F53"/>
    <mergeCell ref="G51:K51"/>
    <mergeCell ref="G52:H52"/>
    <mergeCell ref="I52:J52"/>
  </mergeCells>
  <hyperlinks>
    <hyperlink ref="B2" location="Índice!A1" display="Informe censo de centros residenciales de servicios sociales" xr:uid="{D2DE8366-F83F-4E1C-8202-455BFEDDB4BD}"/>
  </hyperlinks>
  <pageMargins left="0.7" right="0.7" top="0.75" bottom="0.75" header="0.3" footer="0.3"/>
  <pageSetup paperSize="9" scale="51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CCCC8-52D1-4648-BBF0-088E43772DB0}">
  <sheetPr>
    <tabColor theme="4" tint="0.39997558519241921"/>
    <pageSetUpPr fitToPage="1"/>
  </sheetPr>
  <dimension ref="A6:X993"/>
  <sheetViews>
    <sheetView showGridLines="0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5.140625" customWidth="1"/>
    <col min="7" max="33" width="7.42578125" customWidth="1"/>
    <col min="34" max="42" width="8.5703125" customWidth="1"/>
  </cols>
  <sheetData>
    <row r="6" spans="1:24" ht="10.5" customHeight="1" x14ac:dyDescent="0.2">
      <c r="B6" s="276" t="s">
        <v>154</v>
      </c>
      <c r="P6" s="38"/>
    </row>
    <row r="7" spans="1:24" ht="10.5" customHeight="1" x14ac:dyDescent="0.2">
      <c r="B7" s="1"/>
      <c r="C7" s="1"/>
      <c r="D7" s="1"/>
      <c r="E7" s="1"/>
      <c r="F7" s="1"/>
      <c r="P7" s="38"/>
    </row>
    <row r="8" spans="1:24" ht="10.5" customHeight="1" x14ac:dyDescent="0.2">
      <c r="A8" s="3"/>
      <c r="V8" s="12"/>
      <c r="W8" s="12"/>
      <c r="X8" s="12"/>
    </row>
    <row r="9" spans="1:24" ht="10.5" customHeight="1" x14ac:dyDescent="0.2">
      <c r="A9" s="3"/>
      <c r="B9" s="4"/>
      <c r="C9" s="4"/>
      <c r="D9" s="4"/>
      <c r="E9" s="4"/>
      <c r="F9" s="4"/>
      <c r="K9" s="6"/>
      <c r="P9" s="102"/>
      <c r="R9" s="12"/>
      <c r="S9" s="12"/>
      <c r="T9" s="12"/>
      <c r="U9" s="12"/>
      <c r="V9" s="12"/>
      <c r="W9" s="12"/>
      <c r="X9" s="12"/>
    </row>
    <row r="10" spans="1:24" ht="15" customHeight="1" x14ac:dyDescent="0.2">
      <c r="A10" s="68"/>
      <c r="G10" s="70"/>
      <c r="R10" s="12"/>
      <c r="S10" s="12"/>
      <c r="T10" s="12"/>
      <c r="U10" s="12"/>
    </row>
    <row r="11" spans="1:24" ht="15" customHeight="1" x14ac:dyDescent="0.2">
      <c r="A11" s="79"/>
      <c r="B11" s="4"/>
      <c r="C11" s="4"/>
      <c r="D11" s="4"/>
      <c r="E11" s="4"/>
      <c r="F11" s="4"/>
    </row>
    <row r="12" spans="1:24" ht="10.5" customHeight="1" x14ac:dyDescent="0.2">
      <c r="A12" s="79"/>
      <c r="B12" s="13"/>
      <c r="C12" s="13"/>
      <c r="D12" s="13"/>
      <c r="E12" s="13"/>
      <c r="F12" s="13"/>
    </row>
    <row r="13" spans="1:24" ht="10.5" customHeight="1" x14ac:dyDescent="0.2">
      <c r="A13" s="79"/>
      <c r="B13" s="13"/>
      <c r="C13" s="13"/>
      <c r="D13" s="13"/>
      <c r="E13" s="13"/>
      <c r="F13" s="13"/>
      <c r="S13" s="189" t="s">
        <v>109</v>
      </c>
      <c r="T13" s="277">
        <v>0.86141620176662015</v>
      </c>
    </row>
    <row r="14" spans="1:24" ht="10.5" customHeight="1" x14ac:dyDescent="0.2">
      <c r="A14" s="79"/>
      <c r="B14" s="39"/>
      <c r="C14" s="39"/>
      <c r="D14" s="39"/>
      <c r="E14" s="39"/>
      <c r="F14" s="39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1"/>
      <c r="S14" s="189" t="s">
        <v>119</v>
      </c>
      <c r="T14" s="277">
        <v>0.13858379823337982</v>
      </c>
    </row>
    <row r="15" spans="1:24" ht="10.5" customHeight="1" x14ac:dyDescent="0.2">
      <c r="B15" s="39"/>
      <c r="C15" s="39"/>
      <c r="D15" s="39"/>
      <c r="E15" s="39"/>
      <c r="F15" s="39"/>
      <c r="G15" s="84"/>
      <c r="H15" s="84"/>
      <c r="I15" s="84"/>
      <c r="J15" s="84"/>
      <c r="K15" s="11"/>
      <c r="L15" s="84"/>
      <c r="M15" s="84"/>
      <c r="N15" s="84"/>
      <c r="O15" s="84"/>
      <c r="P15" s="11"/>
      <c r="Q15" s="141"/>
    </row>
    <row r="16" spans="1:24" ht="10.5" customHeight="1" x14ac:dyDescent="0.2">
      <c r="B16" s="39"/>
      <c r="C16" s="39"/>
      <c r="D16" s="39"/>
      <c r="E16" s="39"/>
      <c r="F16" s="39"/>
      <c r="G16" s="142"/>
      <c r="H16" s="142"/>
      <c r="I16" s="142"/>
      <c r="J16" s="142"/>
      <c r="K16" s="11"/>
      <c r="L16" s="142"/>
      <c r="M16" s="142"/>
      <c r="N16" s="142"/>
      <c r="O16" s="142"/>
      <c r="P16" s="11"/>
      <c r="Q16" s="142"/>
    </row>
    <row r="17" spans="2:17" ht="10.5" customHeight="1" x14ac:dyDescent="0.2">
      <c r="B17" s="39"/>
      <c r="C17" s="39"/>
      <c r="D17" s="39"/>
      <c r="E17" s="39"/>
      <c r="F17" s="39"/>
      <c r="G17" s="78"/>
      <c r="H17" s="13"/>
      <c r="I17" s="78"/>
      <c r="J17" s="13"/>
      <c r="K17" s="134"/>
      <c r="L17" s="78"/>
      <c r="M17" s="13"/>
      <c r="N17" s="78"/>
      <c r="O17" s="13"/>
      <c r="P17" s="134"/>
      <c r="Q17" s="134"/>
    </row>
    <row r="18" spans="2:17" ht="10.5" customHeight="1" x14ac:dyDescent="0.2">
      <c r="B18" s="39"/>
      <c r="C18" s="39"/>
      <c r="D18" s="39"/>
      <c r="E18" s="39"/>
      <c r="F18" s="39"/>
      <c r="G18" s="40"/>
      <c r="H18" s="13"/>
      <c r="I18" s="40"/>
      <c r="J18" s="13"/>
      <c r="K18" s="134"/>
      <c r="L18" s="40"/>
      <c r="M18" s="13"/>
      <c r="N18" s="40"/>
      <c r="O18" s="13"/>
      <c r="P18" s="134"/>
      <c r="Q18" s="135"/>
    </row>
    <row r="19" spans="2:17" ht="10.5" customHeight="1" x14ac:dyDescent="0.2">
      <c r="B19" s="39"/>
      <c r="C19" s="39"/>
      <c r="D19" s="39"/>
      <c r="E19" s="39"/>
      <c r="F19" s="39"/>
      <c r="G19" s="40"/>
      <c r="H19" s="13"/>
      <c r="I19" s="40"/>
      <c r="J19" s="13"/>
      <c r="K19" s="134"/>
      <c r="L19" s="40"/>
      <c r="M19" s="13"/>
      <c r="N19" s="40"/>
      <c r="O19" s="13"/>
      <c r="P19" s="134"/>
      <c r="Q19" s="135"/>
    </row>
    <row r="20" spans="2:17" ht="10.5" customHeight="1" x14ac:dyDescent="0.2">
      <c r="B20" s="39"/>
      <c r="C20" s="39"/>
      <c r="D20" s="39"/>
      <c r="E20" s="39"/>
      <c r="F20" s="39"/>
      <c r="G20" s="40"/>
      <c r="H20" s="13"/>
      <c r="I20" s="40"/>
      <c r="J20" s="13"/>
      <c r="K20" s="134"/>
      <c r="L20" s="40"/>
      <c r="M20" s="13"/>
      <c r="N20" s="40"/>
      <c r="O20" s="13"/>
      <c r="P20" s="134"/>
      <c r="Q20" s="135"/>
    </row>
    <row r="21" spans="2:17" ht="10.5" customHeight="1" x14ac:dyDescent="0.2">
      <c r="B21" s="39"/>
      <c r="C21" s="39"/>
      <c r="D21" s="39"/>
      <c r="E21" s="39"/>
      <c r="F21" s="39"/>
      <c r="G21" s="40"/>
      <c r="H21" s="13"/>
      <c r="I21" s="40"/>
      <c r="J21" s="13"/>
      <c r="K21" s="134"/>
      <c r="L21" s="40"/>
      <c r="M21" s="13"/>
      <c r="N21" s="40"/>
      <c r="O21" s="13"/>
      <c r="P21" s="134"/>
      <c r="Q21" s="135"/>
    </row>
    <row r="22" spans="2:17" ht="10.5" customHeight="1" x14ac:dyDescent="0.2">
      <c r="B22" s="39"/>
      <c r="C22" s="39"/>
      <c r="D22" s="39"/>
      <c r="E22" s="39"/>
      <c r="F22" s="39"/>
      <c r="G22" s="40"/>
      <c r="H22" s="13"/>
      <c r="I22" s="40"/>
      <c r="J22" s="13"/>
      <c r="K22" s="134"/>
      <c r="L22" s="40"/>
      <c r="M22" s="13"/>
      <c r="N22" s="40"/>
      <c r="O22" s="13"/>
      <c r="P22" s="134"/>
      <c r="Q22" s="135"/>
    </row>
    <row r="23" spans="2:17" ht="10.5" customHeight="1" x14ac:dyDescent="0.2">
      <c r="B23" s="39"/>
      <c r="C23" s="39"/>
      <c r="D23" s="39"/>
      <c r="E23" s="39"/>
      <c r="F23" s="39"/>
      <c r="G23" s="40"/>
      <c r="H23" s="13"/>
      <c r="I23" s="40"/>
      <c r="J23" s="13"/>
      <c r="K23" s="134"/>
      <c r="L23" s="40"/>
      <c r="M23" s="13"/>
      <c r="N23" s="40"/>
      <c r="O23" s="13"/>
      <c r="P23" s="134"/>
      <c r="Q23" s="135"/>
    </row>
    <row r="24" spans="2:17" ht="10.5" customHeight="1" x14ac:dyDescent="0.2">
      <c r="B24" s="39"/>
      <c r="C24" s="39"/>
      <c r="D24" s="39"/>
      <c r="E24" s="39"/>
      <c r="F24" s="39"/>
      <c r="G24" s="40"/>
      <c r="H24" s="13"/>
      <c r="I24" s="40"/>
      <c r="J24" s="13"/>
      <c r="K24" s="134"/>
      <c r="L24" s="40"/>
      <c r="M24" s="13"/>
      <c r="N24" s="40"/>
      <c r="O24" s="13"/>
      <c r="P24" s="134"/>
      <c r="Q24" s="135"/>
    </row>
    <row r="25" spans="2:17" ht="10.5" customHeight="1" x14ac:dyDescent="0.2">
      <c r="B25" s="39"/>
      <c r="C25" s="39"/>
      <c r="D25" s="39"/>
      <c r="E25" s="39"/>
      <c r="F25" s="39"/>
      <c r="G25" s="40"/>
      <c r="H25" s="13"/>
      <c r="I25" s="40"/>
      <c r="J25" s="13"/>
      <c r="K25" s="134"/>
      <c r="L25" s="40"/>
      <c r="M25" s="13"/>
      <c r="N25" s="40"/>
      <c r="O25" s="13"/>
      <c r="P25" s="134"/>
      <c r="Q25" s="135"/>
    </row>
    <row r="26" spans="2:17" ht="10.5" customHeight="1" x14ac:dyDescent="0.2">
      <c r="B26" s="39"/>
      <c r="C26" s="39"/>
      <c r="D26" s="39"/>
      <c r="E26" s="39"/>
      <c r="F26" s="39"/>
      <c r="G26" s="40"/>
      <c r="H26" s="13"/>
      <c r="I26" s="40"/>
      <c r="J26" s="13"/>
      <c r="K26" s="134"/>
      <c r="L26" s="40"/>
      <c r="M26" s="13"/>
      <c r="N26" s="40"/>
      <c r="O26" s="13"/>
      <c r="P26" s="134"/>
      <c r="Q26" s="135"/>
    </row>
    <row r="27" spans="2:17" ht="10.5" customHeight="1" x14ac:dyDescent="0.2">
      <c r="B27" s="39"/>
      <c r="C27" s="39"/>
      <c r="D27" s="39"/>
      <c r="E27" s="39"/>
      <c r="F27" s="39"/>
      <c r="G27" s="40"/>
      <c r="H27" s="13"/>
      <c r="I27" s="40"/>
      <c r="J27" s="13"/>
      <c r="K27" s="134"/>
      <c r="L27" s="40"/>
      <c r="M27" s="13"/>
      <c r="N27" s="40"/>
      <c r="O27" s="13"/>
      <c r="P27" s="134"/>
      <c r="Q27" s="135"/>
    </row>
    <row r="28" spans="2:17" ht="10.5" customHeight="1" x14ac:dyDescent="0.2">
      <c r="B28" s="39"/>
      <c r="C28" s="39"/>
      <c r="D28" s="39"/>
      <c r="E28" s="39"/>
      <c r="F28" s="39"/>
      <c r="G28" s="40"/>
      <c r="H28" s="13"/>
      <c r="I28" s="40"/>
      <c r="J28" s="13"/>
      <c r="K28" s="134"/>
      <c r="L28" s="40"/>
      <c r="M28" s="13"/>
      <c r="N28" s="40"/>
      <c r="O28" s="13"/>
      <c r="P28" s="134"/>
      <c r="Q28" s="135"/>
    </row>
    <row r="29" spans="2:17" ht="10.5" customHeight="1" x14ac:dyDescent="0.2">
      <c r="B29" s="39"/>
      <c r="C29" s="39"/>
      <c r="D29" s="39"/>
      <c r="E29" s="39"/>
      <c r="F29" s="39"/>
      <c r="G29" s="40"/>
      <c r="H29" s="13"/>
      <c r="I29" s="40"/>
      <c r="J29" s="13"/>
      <c r="K29" s="134"/>
      <c r="L29" s="40"/>
      <c r="M29" s="13"/>
      <c r="N29" s="40"/>
      <c r="O29" s="13"/>
      <c r="P29" s="134"/>
      <c r="Q29" s="135"/>
    </row>
    <row r="30" spans="2:17" ht="10.5" customHeight="1" x14ac:dyDescent="0.2">
      <c r="B30" s="39"/>
      <c r="C30" s="39"/>
      <c r="D30" s="39"/>
      <c r="E30" s="39"/>
      <c r="F30" s="39"/>
      <c r="G30" s="40"/>
      <c r="H30" s="13"/>
      <c r="I30" s="40"/>
      <c r="J30" s="13"/>
      <c r="K30" s="134"/>
      <c r="L30" s="40"/>
      <c r="M30" s="13"/>
      <c r="N30" s="40"/>
      <c r="O30" s="13"/>
      <c r="P30" s="134"/>
      <c r="Q30" s="135"/>
    </row>
    <row r="31" spans="2:17" ht="10.5" customHeight="1" x14ac:dyDescent="0.2">
      <c r="B31" s="39"/>
      <c r="C31" s="39"/>
      <c r="D31" s="39"/>
      <c r="E31" s="39"/>
      <c r="F31" s="39"/>
      <c r="G31" s="40"/>
      <c r="H31" s="13"/>
      <c r="I31" s="40"/>
      <c r="J31" s="13"/>
      <c r="K31" s="134"/>
      <c r="L31" s="40"/>
      <c r="M31" s="13"/>
      <c r="N31" s="40"/>
      <c r="O31" s="13"/>
      <c r="P31" s="134"/>
      <c r="Q31" s="135"/>
    </row>
    <row r="32" spans="2:17" ht="10.5" customHeight="1" x14ac:dyDescent="0.2">
      <c r="B32" s="39"/>
      <c r="C32" s="39"/>
      <c r="D32" s="39"/>
      <c r="E32" s="39"/>
      <c r="F32" s="39"/>
      <c r="G32" s="40"/>
      <c r="H32" s="13"/>
      <c r="I32" s="40"/>
      <c r="J32" s="13"/>
      <c r="K32" s="134"/>
      <c r="L32" s="40"/>
      <c r="M32" s="13"/>
      <c r="N32" s="40"/>
      <c r="O32" s="13"/>
      <c r="P32" s="134"/>
      <c r="Q32" s="135"/>
    </row>
    <row r="33" spans="2:17" ht="10.5" customHeight="1" x14ac:dyDescent="0.2">
      <c r="B33" s="39"/>
      <c r="C33" s="39"/>
      <c r="D33" s="39"/>
      <c r="E33" s="39"/>
      <c r="F33" s="39"/>
      <c r="G33" s="40"/>
      <c r="H33" s="13"/>
      <c r="I33" s="40"/>
      <c r="J33" s="13"/>
      <c r="K33" s="134"/>
      <c r="L33" s="40"/>
      <c r="M33" s="13"/>
      <c r="N33" s="40"/>
      <c r="O33" s="13"/>
      <c r="P33" s="134"/>
      <c r="Q33" s="135"/>
    </row>
    <row r="34" spans="2:17" ht="10.5" customHeight="1" x14ac:dyDescent="0.2">
      <c r="B34" s="39"/>
      <c r="C34" s="39"/>
      <c r="D34" s="39"/>
      <c r="E34" s="39"/>
      <c r="F34" s="39"/>
      <c r="G34" s="40"/>
      <c r="H34" s="13"/>
      <c r="I34" s="40"/>
      <c r="J34" s="13"/>
      <c r="K34" s="134"/>
      <c r="L34" s="40"/>
      <c r="M34" s="13"/>
      <c r="N34" s="40"/>
      <c r="O34" s="13"/>
      <c r="P34" s="134"/>
      <c r="Q34" s="135"/>
    </row>
    <row r="35" spans="2:17" ht="10.5" customHeight="1" x14ac:dyDescent="0.2">
      <c r="B35" s="118"/>
      <c r="C35" s="118"/>
      <c r="D35" s="118"/>
      <c r="E35" s="118"/>
      <c r="F35" s="118"/>
      <c r="G35" s="119"/>
      <c r="H35" s="120"/>
      <c r="I35" s="119"/>
      <c r="J35" s="120"/>
      <c r="K35" s="119"/>
      <c r="L35" s="119"/>
      <c r="M35" s="120"/>
      <c r="N35" s="119"/>
      <c r="O35" s="120"/>
      <c r="P35" s="119"/>
      <c r="Q35" s="119"/>
    </row>
    <row r="36" spans="2:17" ht="10.5" customHeight="1" x14ac:dyDescent="0.2"/>
    <row r="37" spans="2:17" ht="10.5" customHeight="1" x14ac:dyDescent="0.2"/>
    <row r="38" spans="2:17" ht="10.5" customHeight="1" x14ac:dyDescent="0.2"/>
    <row r="39" spans="2:17" ht="10.5" customHeight="1" x14ac:dyDescent="0.2"/>
    <row r="40" spans="2:17" ht="10.5" customHeight="1" x14ac:dyDescent="0.2"/>
    <row r="41" spans="2:17" ht="10.5" customHeight="1" x14ac:dyDescent="0.2"/>
    <row r="42" spans="2:17" ht="10.5" customHeight="1" x14ac:dyDescent="0.2"/>
    <row r="43" spans="2:17" ht="10.5" customHeight="1" x14ac:dyDescent="0.2"/>
    <row r="44" spans="2:17" ht="10.5" customHeight="1" x14ac:dyDescent="0.2"/>
    <row r="45" spans="2:17" ht="10.5" customHeight="1" x14ac:dyDescent="0.2"/>
    <row r="46" spans="2:17" ht="10.5" customHeight="1" x14ac:dyDescent="0.2"/>
    <row r="47" spans="2:17" ht="10.5" customHeight="1" x14ac:dyDescent="0.2"/>
    <row r="48" spans="2:17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spans="2:14" ht="10.5" customHeight="1" x14ac:dyDescent="0.2"/>
    <row r="114" spans="2:14" ht="10.5" customHeight="1" x14ac:dyDescent="0.2"/>
    <row r="115" spans="2:14" ht="10.5" customHeight="1" x14ac:dyDescent="0.2"/>
    <row r="116" spans="2:14" ht="10.5" customHeight="1" x14ac:dyDescent="0.2"/>
    <row r="117" spans="2:14" ht="10.5" customHeight="1" x14ac:dyDescent="0.2"/>
    <row r="118" spans="2:14" ht="10.5" customHeight="1" x14ac:dyDescent="0.2"/>
    <row r="119" spans="2:14" ht="10.5" customHeight="1" x14ac:dyDescent="0.2"/>
    <row r="120" spans="2:14" ht="10.5" customHeight="1" x14ac:dyDescent="0.2"/>
    <row r="121" spans="2:14" ht="10.5" customHeight="1" x14ac:dyDescent="0.2"/>
    <row r="122" spans="2:14" ht="10.5" customHeight="1" x14ac:dyDescent="0.2"/>
    <row r="123" spans="2:14" ht="10.5" customHeight="1" x14ac:dyDescent="0.2"/>
    <row r="124" spans="2:14" ht="10.5" customHeight="1" x14ac:dyDescent="0.2"/>
    <row r="125" spans="2:14" ht="10.5" customHeight="1" x14ac:dyDescent="0.2">
      <c r="B125" s="12"/>
      <c r="G125" s="12"/>
      <c r="I125" s="12"/>
      <c r="L125" s="12"/>
      <c r="N125" s="12"/>
    </row>
    <row r="126" spans="2:14" ht="10.5" customHeight="1" x14ac:dyDescent="0.2">
      <c r="B126" s="12"/>
      <c r="G126" s="93"/>
      <c r="I126" s="93"/>
      <c r="L126" s="93"/>
      <c r="N126" s="93"/>
    </row>
    <row r="127" spans="2:14" ht="10.5" customHeight="1" x14ac:dyDescent="0.2">
      <c r="B127" s="12"/>
      <c r="G127" s="12"/>
      <c r="I127" s="12"/>
      <c r="L127" s="12"/>
      <c r="N127" s="12"/>
    </row>
    <row r="128" spans="2:14" ht="10.5" customHeight="1" x14ac:dyDescent="0.2">
      <c r="B128" s="12"/>
      <c r="G128" s="12"/>
      <c r="I128" s="12"/>
      <c r="L128" s="12"/>
      <c r="N128" s="12"/>
    </row>
    <row r="129" spans="2:14" ht="10.5" customHeight="1" x14ac:dyDescent="0.2">
      <c r="B129" s="12"/>
      <c r="G129" s="12"/>
      <c r="I129" s="12"/>
      <c r="L129" s="12"/>
      <c r="N129" s="12"/>
    </row>
    <row r="130" spans="2:14" ht="10.5" customHeight="1" x14ac:dyDescent="0.2">
      <c r="B130" s="12"/>
    </row>
    <row r="131" spans="2:14" ht="10.5" customHeight="1" x14ac:dyDescent="0.2">
      <c r="B131" s="12"/>
      <c r="G131" s="12"/>
      <c r="I131" s="12"/>
      <c r="L131" s="12"/>
      <c r="N131" s="12"/>
    </row>
    <row r="132" spans="2:14" ht="10.5" customHeight="1" x14ac:dyDescent="0.2"/>
    <row r="133" spans="2:14" ht="10.5" customHeight="1" x14ac:dyDescent="0.2"/>
    <row r="134" spans="2:14" ht="10.5" customHeight="1" x14ac:dyDescent="0.2"/>
    <row r="135" spans="2:14" ht="10.5" customHeight="1" x14ac:dyDescent="0.2"/>
    <row r="136" spans="2:14" ht="10.5" customHeight="1" x14ac:dyDescent="0.2"/>
    <row r="137" spans="2:14" ht="10.5" customHeight="1" x14ac:dyDescent="0.2"/>
    <row r="138" spans="2:14" ht="10.5" customHeight="1" x14ac:dyDescent="0.2"/>
    <row r="139" spans="2:14" ht="10.5" customHeight="1" x14ac:dyDescent="0.2"/>
    <row r="140" spans="2:14" ht="10.5" customHeight="1" x14ac:dyDescent="0.2"/>
    <row r="141" spans="2:14" ht="10.5" customHeight="1" x14ac:dyDescent="0.2"/>
    <row r="142" spans="2:14" ht="10.5" customHeight="1" x14ac:dyDescent="0.2"/>
    <row r="143" spans="2:14" ht="10.5" customHeight="1" x14ac:dyDescent="0.2"/>
    <row r="144" spans="2:1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  <row r="978" ht="10.5" customHeight="1" x14ac:dyDescent="0.2"/>
    <row r="979" ht="10.5" customHeight="1" x14ac:dyDescent="0.2"/>
    <row r="980" ht="10.5" customHeight="1" x14ac:dyDescent="0.2"/>
    <row r="981" ht="10.5" customHeight="1" x14ac:dyDescent="0.2"/>
    <row r="982" ht="10.5" customHeight="1" x14ac:dyDescent="0.2"/>
    <row r="983" ht="10.5" customHeight="1" x14ac:dyDescent="0.2"/>
    <row r="984" ht="10.5" customHeight="1" x14ac:dyDescent="0.2"/>
    <row r="985" ht="10.5" customHeight="1" x14ac:dyDescent="0.2"/>
    <row r="986" ht="10.5" customHeight="1" x14ac:dyDescent="0.2"/>
    <row r="987" ht="10.5" customHeight="1" x14ac:dyDescent="0.2"/>
    <row r="988" ht="10.5" customHeight="1" x14ac:dyDescent="0.2"/>
    <row r="989" ht="10.5" customHeight="1" x14ac:dyDescent="0.2"/>
    <row r="990" ht="10.5" customHeight="1" x14ac:dyDescent="0.2"/>
    <row r="991" ht="10.5" customHeight="1" x14ac:dyDescent="0.2"/>
    <row r="992" ht="10.5" customHeight="1" x14ac:dyDescent="0.2"/>
    <row r="993" ht="10.5" customHeight="1" x14ac:dyDescent="0.2"/>
  </sheetData>
  <pageMargins left="0.7" right="0.7" top="0.75" bottom="0.75" header="0.3" footer="0.3"/>
  <pageSetup paperSize="9" scale="59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D44F-D434-4B9A-B31A-249A7DCFD681}">
  <sheetPr codeName="Hoja53">
    <tabColor theme="4" tint="0.39997558519241921"/>
    <pageSetUpPr fitToPage="1"/>
  </sheetPr>
  <dimension ref="A5:AB978"/>
  <sheetViews>
    <sheetView showGridLines="0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5.7109375" customWidth="1"/>
    <col min="7" max="10" width="9.7109375" customWidth="1"/>
    <col min="11" max="11" width="10" customWidth="1"/>
    <col min="12" max="33" width="7.42578125" customWidth="1"/>
    <col min="34" max="42" width="8.5703125" customWidth="1"/>
  </cols>
  <sheetData>
    <row r="5" spans="1:28" x14ac:dyDescent="0.2">
      <c r="B5" s="276" t="s">
        <v>155</v>
      </c>
    </row>
    <row r="6" spans="1:28" ht="10.5" customHeight="1" x14ac:dyDescent="0.2">
      <c r="P6" s="38"/>
      <c r="Q6" s="38"/>
    </row>
    <row r="7" spans="1:28" ht="10.5" customHeight="1" x14ac:dyDescent="0.2">
      <c r="A7" s="3"/>
      <c r="O7" s="12"/>
      <c r="P7" s="38"/>
      <c r="Q7" s="38"/>
      <c r="R7" s="12"/>
      <c r="S7" s="12"/>
      <c r="T7" s="12"/>
      <c r="U7" s="12"/>
      <c r="V7" s="12"/>
    </row>
    <row r="8" spans="1:28" ht="10.5" customHeight="1" x14ac:dyDescent="0.2">
      <c r="A8" s="3"/>
      <c r="O8" s="12"/>
      <c r="P8" s="38"/>
      <c r="Q8" s="38"/>
      <c r="R8" s="12"/>
      <c r="S8" s="12"/>
      <c r="T8" s="12"/>
      <c r="U8" s="12"/>
      <c r="V8" s="12"/>
    </row>
    <row r="9" spans="1:28" ht="10.5" customHeight="1" x14ac:dyDescent="0.2">
      <c r="A9" s="3"/>
      <c r="O9" s="12"/>
      <c r="P9" s="38"/>
      <c r="Q9" s="38"/>
      <c r="R9" s="12"/>
      <c r="S9" s="12"/>
      <c r="T9" s="12"/>
      <c r="U9" s="12"/>
      <c r="V9" s="12"/>
    </row>
    <row r="10" spans="1:28" ht="15" customHeight="1" x14ac:dyDescent="0.2">
      <c r="A10" s="68"/>
      <c r="P10" s="38"/>
      <c r="Q10" s="38"/>
    </row>
    <row r="11" spans="1:28" ht="15" customHeight="1" x14ac:dyDescent="0.2">
      <c r="L11" s="44"/>
      <c r="M11" s="44"/>
      <c r="N11" s="44"/>
      <c r="P11" s="38"/>
      <c r="Q11" s="38"/>
      <c r="AA11" s="44"/>
      <c r="AB11" s="44"/>
    </row>
    <row r="12" spans="1:28" ht="15" customHeight="1" x14ac:dyDescent="0.2">
      <c r="L12" s="143"/>
      <c r="M12" s="46"/>
      <c r="N12" s="45"/>
      <c r="P12" s="38"/>
      <c r="Q12" s="38"/>
    </row>
    <row r="13" spans="1:28" ht="15" customHeight="1" x14ac:dyDescent="0.2">
      <c r="A13" s="12"/>
      <c r="L13" s="144"/>
      <c r="M13" s="75"/>
      <c r="N13" s="69"/>
      <c r="P13" s="38"/>
      <c r="Q13" s="38"/>
    </row>
    <row r="14" spans="1:28" ht="15" customHeight="1" x14ac:dyDescent="0.2">
      <c r="A14" s="12"/>
      <c r="L14" s="71"/>
      <c r="M14" s="74"/>
      <c r="N14" s="71"/>
      <c r="P14" s="38"/>
      <c r="Q14" s="38"/>
    </row>
    <row r="15" spans="1:28" ht="15" customHeight="1" x14ac:dyDescent="0.2">
      <c r="A15" s="12"/>
      <c r="L15" s="144"/>
      <c r="M15" s="75"/>
      <c r="N15" s="69"/>
      <c r="P15" s="38"/>
      <c r="Q15" s="38"/>
    </row>
    <row r="16" spans="1:28" ht="15" customHeight="1" x14ac:dyDescent="0.2">
      <c r="A16" s="12"/>
      <c r="L16" s="144"/>
      <c r="M16" s="75"/>
      <c r="N16" s="69"/>
      <c r="P16" s="38"/>
      <c r="Q16" s="38"/>
    </row>
    <row r="17" spans="1:17" ht="15" customHeight="1" x14ac:dyDescent="0.2">
      <c r="A17" s="12"/>
      <c r="L17" s="144"/>
      <c r="M17" s="75"/>
      <c r="N17" s="69"/>
      <c r="P17" s="38"/>
      <c r="Q17" s="38"/>
    </row>
    <row r="18" spans="1:17" ht="15" customHeight="1" x14ac:dyDescent="0.2">
      <c r="L18" s="145"/>
      <c r="M18" s="73"/>
      <c r="N18" s="72"/>
      <c r="P18" s="38"/>
      <c r="Q18" s="38"/>
    </row>
    <row r="19" spans="1:17" ht="15" customHeight="1" x14ac:dyDescent="0.2">
      <c r="M19" s="254" t="s">
        <v>128</v>
      </c>
      <c r="N19" s="202">
        <v>0.73058073764140707</v>
      </c>
      <c r="O19" s="38"/>
      <c r="P19" s="38"/>
    </row>
    <row r="20" spans="1:17" ht="10.5" customHeight="1" x14ac:dyDescent="0.2">
      <c r="A20" s="79"/>
      <c r="M20" s="254" t="s">
        <v>129</v>
      </c>
      <c r="N20" s="202">
        <v>0.26941926235859293</v>
      </c>
    </row>
    <row r="21" spans="1:17" ht="10.5" customHeight="1" x14ac:dyDescent="0.2"/>
    <row r="22" spans="1:17" ht="10.5" customHeight="1" x14ac:dyDescent="0.2"/>
    <row r="23" spans="1:17" ht="10.5" customHeight="1" x14ac:dyDescent="0.2"/>
    <row r="24" spans="1:17" ht="10.5" customHeight="1" x14ac:dyDescent="0.2"/>
    <row r="25" spans="1:17" ht="10.5" customHeight="1" x14ac:dyDescent="0.2"/>
    <row r="26" spans="1:17" ht="10.5" customHeight="1" x14ac:dyDescent="0.2"/>
    <row r="27" spans="1:17" ht="10.5" customHeight="1" x14ac:dyDescent="0.2"/>
    <row r="28" spans="1:17" ht="10.5" customHeight="1" x14ac:dyDescent="0.2"/>
    <row r="29" spans="1:17" ht="10.5" customHeight="1" x14ac:dyDescent="0.2"/>
    <row r="30" spans="1:17" ht="10.5" customHeight="1" x14ac:dyDescent="0.2"/>
    <row r="31" spans="1:17" ht="10.5" customHeight="1" x14ac:dyDescent="0.2"/>
    <row r="32" spans="1:17" ht="10.5" customHeight="1" x14ac:dyDescent="0.2"/>
    <row r="33" spans="2:9" ht="10.5" customHeight="1" x14ac:dyDescent="0.2"/>
    <row r="34" spans="2:9" ht="10.5" customHeight="1" x14ac:dyDescent="0.2"/>
    <row r="35" spans="2:9" ht="10.5" customHeight="1" x14ac:dyDescent="0.2"/>
    <row r="36" spans="2:9" ht="10.5" customHeight="1" x14ac:dyDescent="0.2"/>
    <row r="37" spans="2:9" ht="10.5" customHeight="1" x14ac:dyDescent="0.2"/>
    <row r="38" spans="2:9" ht="10.5" customHeight="1" x14ac:dyDescent="0.2"/>
    <row r="39" spans="2:9" ht="10.5" customHeight="1" x14ac:dyDescent="0.2"/>
    <row r="40" spans="2:9" ht="10.5" customHeight="1" x14ac:dyDescent="0.2"/>
    <row r="41" spans="2:9" ht="10.5" customHeight="1" x14ac:dyDescent="0.2"/>
    <row r="42" spans="2:9" ht="10.5" customHeight="1" x14ac:dyDescent="0.2"/>
    <row r="43" spans="2:9" ht="10.5" customHeight="1" x14ac:dyDescent="0.2"/>
    <row r="44" spans="2:9" ht="10.5" customHeight="1" x14ac:dyDescent="0.2"/>
    <row r="45" spans="2:9" ht="10.5" customHeight="1" x14ac:dyDescent="0.2"/>
    <row r="46" spans="2:9" ht="10.5" customHeight="1" x14ac:dyDescent="0.2">
      <c r="B46" s="12"/>
      <c r="G46" s="12"/>
      <c r="I46" s="12"/>
    </row>
    <row r="47" spans="2:9" ht="10.5" customHeight="1" x14ac:dyDescent="0.2">
      <c r="B47" s="12"/>
      <c r="G47" s="93"/>
      <c r="I47" s="93"/>
    </row>
    <row r="48" spans="2:9" ht="10.5" customHeight="1" x14ac:dyDescent="0.2">
      <c r="B48" s="12"/>
      <c r="G48" s="12"/>
      <c r="I48" s="12"/>
    </row>
    <row r="49" spans="2:9" ht="10.5" customHeight="1" x14ac:dyDescent="0.2">
      <c r="B49" s="12"/>
      <c r="G49" s="12"/>
      <c r="I49" s="12"/>
    </row>
    <row r="50" spans="2:9" ht="10.5" customHeight="1" x14ac:dyDescent="0.2">
      <c r="B50" s="12"/>
      <c r="G50" s="12"/>
      <c r="I50" s="12"/>
    </row>
    <row r="51" spans="2:9" ht="10.5" customHeight="1" x14ac:dyDescent="0.2">
      <c r="B51" s="12"/>
    </row>
    <row r="52" spans="2:9" ht="10.5" customHeight="1" x14ac:dyDescent="0.2">
      <c r="B52" s="12"/>
      <c r="G52" s="12"/>
      <c r="I52" s="12"/>
    </row>
    <row r="53" spans="2:9" ht="10.5" customHeight="1" x14ac:dyDescent="0.2"/>
    <row r="54" spans="2:9" ht="10.5" customHeight="1" x14ac:dyDescent="0.2">
      <c r="B54" s="12"/>
      <c r="G54" s="12"/>
      <c r="I54" s="12"/>
    </row>
    <row r="55" spans="2:9" ht="10.5" customHeight="1" x14ac:dyDescent="0.2">
      <c r="B55" s="12"/>
      <c r="G55" s="93"/>
      <c r="I55" s="93"/>
    </row>
    <row r="56" spans="2:9" ht="10.5" customHeight="1" x14ac:dyDescent="0.2">
      <c r="B56" s="12"/>
      <c r="G56" s="12"/>
      <c r="I56" s="12"/>
    </row>
    <row r="57" spans="2:9" ht="10.5" customHeight="1" x14ac:dyDescent="0.2">
      <c r="B57" s="12"/>
      <c r="G57" s="12"/>
      <c r="I57" s="12"/>
    </row>
    <row r="58" spans="2:9" ht="10.5" customHeight="1" x14ac:dyDescent="0.2">
      <c r="B58" s="12"/>
      <c r="G58" s="12"/>
      <c r="I58" s="12"/>
    </row>
    <row r="59" spans="2:9" ht="10.5" customHeight="1" x14ac:dyDescent="0.2">
      <c r="B59" s="12"/>
      <c r="I59" s="12"/>
    </row>
    <row r="60" spans="2:9" ht="10.5" customHeight="1" x14ac:dyDescent="0.2">
      <c r="B60" s="12"/>
      <c r="G60" s="12"/>
      <c r="I60" s="12"/>
    </row>
    <row r="61" spans="2:9" ht="10.5" customHeight="1" x14ac:dyDescent="0.2"/>
    <row r="62" spans="2:9" ht="10.5" customHeight="1" x14ac:dyDescent="0.2"/>
    <row r="63" spans="2:9" ht="10.5" customHeight="1" x14ac:dyDescent="0.2"/>
    <row r="64" spans="2:9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  <row r="978" ht="10.5" customHeight="1" x14ac:dyDescent="0.2"/>
  </sheetData>
  <pageMargins left="0.7" right="0.7" top="0.75" bottom="0.75" header="0.3" footer="0.3"/>
  <pageSetup paperSize="9" scale="75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48197-F2D5-4ABB-A54A-9E176C9E30F0}">
  <sheetPr codeName="Hoja27">
    <tabColor theme="4" tint="0.39997558519241921"/>
    <pageSetUpPr fitToPage="1"/>
  </sheetPr>
  <dimension ref="A5:V966"/>
  <sheetViews>
    <sheetView showGridLines="0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5.7109375" customWidth="1"/>
    <col min="7" max="10" width="9.7109375" customWidth="1"/>
    <col min="11" max="11" width="10" customWidth="1"/>
    <col min="12" max="33" width="7.42578125" customWidth="1"/>
    <col min="34" max="42" width="8.5703125" customWidth="1"/>
  </cols>
  <sheetData>
    <row r="5" spans="1:22" x14ac:dyDescent="0.2">
      <c r="B5" s="276" t="s">
        <v>156</v>
      </c>
    </row>
    <row r="6" spans="1:22" ht="10.5" customHeight="1" x14ac:dyDescent="0.2">
      <c r="A6" s="3"/>
      <c r="O6" s="12"/>
      <c r="P6" s="38"/>
      <c r="Q6" s="38"/>
      <c r="R6" s="12"/>
      <c r="S6" s="12"/>
      <c r="T6" s="12"/>
      <c r="U6" s="12"/>
      <c r="V6" s="12"/>
    </row>
    <row r="7" spans="1:22" ht="10.5" customHeight="1" x14ac:dyDescent="0.2">
      <c r="A7" s="3"/>
      <c r="B7" s="4"/>
      <c r="C7" s="4"/>
      <c r="D7" s="4"/>
      <c r="E7" s="4"/>
      <c r="F7" s="4"/>
      <c r="O7" s="12"/>
      <c r="P7" s="38"/>
      <c r="Q7" s="38"/>
      <c r="R7" s="12"/>
      <c r="S7" s="12"/>
      <c r="T7" s="12"/>
      <c r="U7" s="12"/>
      <c r="V7" s="12"/>
    </row>
    <row r="8" spans="1:22" ht="10.5" customHeight="1" x14ac:dyDescent="0.2">
      <c r="A8" s="3"/>
      <c r="O8" s="12"/>
      <c r="P8" s="38"/>
      <c r="Q8" s="38"/>
      <c r="R8" s="12"/>
      <c r="S8" s="12"/>
      <c r="T8" s="12"/>
      <c r="U8" s="12"/>
      <c r="V8" s="12"/>
    </row>
    <row r="9" spans="1:22" ht="10.5" customHeight="1" x14ac:dyDescent="0.2"/>
    <row r="10" spans="1:22" ht="10.5" customHeight="1" x14ac:dyDescent="0.2"/>
    <row r="11" spans="1:22" ht="10.5" customHeight="1" x14ac:dyDescent="0.2"/>
    <row r="12" spans="1:22" ht="10.5" customHeight="1" x14ac:dyDescent="0.2"/>
    <row r="13" spans="1:22" ht="10.5" customHeight="1" x14ac:dyDescent="0.2"/>
    <row r="14" spans="1:22" ht="10.5" customHeight="1" x14ac:dyDescent="0.2"/>
    <row r="15" spans="1:22" ht="10.5" customHeight="1" x14ac:dyDescent="0.2"/>
    <row r="16" spans="1:22" ht="10.5" customHeight="1" x14ac:dyDescent="0.2"/>
    <row r="17" ht="10.5" customHeight="1" x14ac:dyDescent="0.2"/>
    <row r="18" ht="10.5" customHeight="1" x14ac:dyDescent="0.2"/>
    <row r="19" ht="10.5" customHeight="1" x14ac:dyDescent="0.2"/>
    <row r="20" ht="10.5" customHeight="1" x14ac:dyDescent="0.2"/>
    <row r="21" ht="10.5" customHeight="1" x14ac:dyDescent="0.2"/>
    <row r="22" ht="10.5" customHeight="1" x14ac:dyDescent="0.2"/>
    <row r="23" ht="10.5" customHeight="1" x14ac:dyDescent="0.2"/>
    <row r="24" ht="10.5" customHeight="1" x14ac:dyDescent="0.2"/>
    <row r="25" ht="10.5" customHeight="1" x14ac:dyDescent="0.2"/>
    <row r="26" ht="10.5" customHeight="1" x14ac:dyDescent="0.2"/>
    <row r="27" ht="10.5" customHeight="1" x14ac:dyDescent="0.2"/>
    <row r="28" ht="10.5" customHeight="1" x14ac:dyDescent="0.2"/>
    <row r="29" ht="10.5" customHeight="1" x14ac:dyDescent="0.2"/>
    <row r="30" ht="10.5" customHeight="1" x14ac:dyDescent="0.2"/>
    <row r="31" ht="10.5" customHeight="1" x14ac:dyDescent="0.2"/>
    <row r="32" ht="10.5" customHeight="1" x14ac:dyDescent="0.2"/>
    <row r="33" ht="10.5" customHeight="1" x14ac:dyDescent="0.2"/>
    <row r="34" ht="10.5" customHeight="1" x14ac:dyDescent="0.2"/>
    <row r="35" ht="10.5" customHeight="1" x14ac:dyDescent="0.2"/>
    <row r="36" ht="10.5" customHeight="1" x14ac:dyDescent="0.2"/>
    <row r="37" ht="10.5" customHeight="1" x14ac:dyDescent="0.2"/>
    <row r="38" ht="10.5" customHeight="1" x14ac:dyDescent="0.2"/>
    <row r="39" ht="10.5" customHeight="1" x14ac:dyDescent="0.2"/>
    <row r="40" ht="10.5" customHeight="1" x14ac:dyDescent="0.2"/>
    <row r="41" ht="10.5" customHeight="1" x14ac:dyDescent="0.2"/>
    <row r="42" ht="10.5" customHeight="1" x14ac:dyDescent="0.2"/>
    <row r="43" ht="10.5" customHeight="1" x14ac:dyDescent="0.2"/>
    <row r="44" ht="10.5" customHeight="1" x14ac:dyDescent="0.2"/>
    <row r="45" ht="10.5" customHeight="1" x14ac:dyDescent="0.2"/>
    <row r="46" ht="10.5" customHeight="1" x14ac:dyDescent="0.2"/>
    <row r="47" ht="10.5" customHeight="1" x14ac:dyDescent="0.2"/>
    <row r="48" ht="10.5" customHeight="1" x14ac:dyDescent="0.2"/>
    <row r="49" spans="2:11" ht="10.5" customHeight="1" x14ac:dyDescent="0.2"/>
    <row r="50" spans="2:11" ht="10.5" customHeight="1" x14ac:dyDescent="0.2"/>
    <row r="51" spans="2:11" ht="10.5" customHeight="1" x14ac:dyDescent="0.2"/>
    <row r="52" spans="2:11" ht="10.5" customHeight="1" x14ac:dyDescent="0.2"/>
    <row r="53" spans="2:11" ht="10.5" customHeight="1" x14ac:dyDescent="0.2"/>
    <row r="54" spans="2:11" ht="10.5" customHeight="1" x14ac:dyDescent="0.2"/>
    <row r="55" spans="2:11" ht="10.5" customHeight="1" x14ac:dyDescent="0.2"/>
    <row r="56" spans="2:11" ht="10.5" customHeight="1" x14ac:dyDescent="0.2"/>
    <row r="57" spans="2:11" ht="10.5" customHeight="1" x14ac:dyDescent="0.2">
      <c r="B57" s="372" t="s">
        <v>4</v>
      </c>
      <c r="C57" s="372"/>
      <c r="D57" s="372"/>
      <c r="E57" s="372"/>
      <c r="F57" s="372"/>
      <c r="G57" s="372"/>
      <c r="H57" s="372"/>
      <c r="I57" s="372"/>
      <c r="J57" s="372"/>
      <c r="K57" s="372"/>
    </row>
    <row r="58" spans="2:11" ht="10.5" customHeight="1" x14ac:dyDescent="0.2">
      <c r="B58" s="373" t="s">
        <v>48</v>
      </c>
      <c r="C58" s="373"/>
      <c r="D58" s="373"/>
      <c r="E58" s="373"/>
      <c r="F58" s="373"/>
      <c r="G58" s="372" t="s">
        <v>128</v>
      </c>
      <c r="H58" s="372"/>
      <c r="I58" s="372" t="s">
        <v>129</v>
      </c>
      <c r="J58" s="372"/>
      <c r="K58" s="210" t="s">
        <v>7</v>
      </c>
    </row>
    <row r="59" spans="2:11" ht="10.5" customHeight="1" x14ac:dyDescent="0.2">
      <c r="B59" s="373"/>
      <c r="C59" s="373"/>
      <c r="D59" s="373"/>
      <c r="E59" s="373"/>
      <c r="F59" s="373"/>
      <c r="G59" s="210" t="s">
        <v>8</v>
      </c>
      <c r="H59" s="210" t="s">
        <v>77</v>
      </c>
      <c r="I59" s="210" t="s">
        <v>8</v>
      </c>
      <c r="J59" s="210" t="s">
        <v>77</v>
      </c>
      <c r="K59" s="210" t="s">
        <v>8</v>
      </c>
    </row>
    <row r="60" spans="2:11" ht="10.5" customHeight="1" x14ac:dyDescent="0.2">
      <c r="B60" s="375" t="s">
        <v>50</v>
      </c>
      <c r="C60" s="375"/>
      <c r="D60" s="375"/>
      <c r="E60" s="375"/>
      <c r="F60" s="375"/>
      <c r="G60" s="219">
        <v>11981</v>
      </c>
      <c r="H60" s="220">
        <f t="shared" ref="H60:H65" si="0">IF(G60=0,"-",G60/$K60)</f>
        <v>0.66843338540504349</v>
      </c>
      <c r="I60" s="219">
        <v>5943</v>
      </c>
      <c r="J60" s="220">
        <f t="shared" ref="J60:J65" si="1">IF(I60=0,"-",I60/$K60)</f>
        <v>0.33156661459495651</v>
      </c>
      <c r="K60" s="221">
        <f>G60+I60</f>
        <v>17924</v>
      </c>
    </row>
    <row r="61" spans="2:11" ht="10.5" customHeight="1" x14ac:dyDescent="0.2">
      <c r="B61" s="375" t="s">
        <v>51</v>
      </c>
      <c r="C61" s="375"/>
      <c r="D61" s="375"/>
      <c r="E61" s="375"/>
      <c r="F61" s="375"/>
      <c r="G61" s="222">
        <v>3901</v>
      </c>
      <c r="H61" s="220">
        <f t="shared" si="0"/>
        <v>0.65640249032475184</v>
      </c>
      <c r="I61" s="219">
        <v>2042</v>
      </c>
      <c r="J61" s="220">
        <f t="shared" si="1"/>
        <v>0.34359750967524821</v>
      </c>
      <c r="K61" s="221">
        <f t="shared" ref="K61:K62" si="2">G61+I61</f>
        <v>5943</v>
      </c>
    </row>
    <row r="62" spans="2:11" ht="10.5" customHeight="1" x14ac:dyDescent="0.2">
      <c r="B62" s="375" t="s">
        <v>52</v>
      </c>
      <c r="C62" s="375"/>
      <c r="D62" s="375"/>
      <c r="E62" s="375"/>
      <c r="F62" s="375"/>
      <c r="G62" s="222">
        <v>33969</v>
      </c>
      <c r="H62" s="220">
        <f t="shared" si="0"/>
        <v>0.82631540538568193</v>
      </c>
      <c r="I62" s="219">
        <v>7140</v>
      </c>
      <c r="J62" s="220">
        <f t="shared" si="1"/>
        <v>0.17368459461431804</v>
      </c>
      <c r="K62" s="221">
        <f t="shared" si="2"/>
        <v>41109</v>
      </c>
    </row>
    <row r="63" spans="2:11" ht="10.5" customHeight="1" x14ac:dyDescent="0.2">
      <c r="B63" s="375" t="s">
        <v>53</v>
      </c>
      <c r="C63" s="375"/>
      <c r="D63" s="375"/>
      <c r="E63" s="375"/>
      <c r="F63" s="375"/>
      <c r="G63" s="222">
        <v>64366</v>
      </c>
      <c r="H63" s="220">
        <f t="shared" si="0"/>
        <v>0.70819030014963469</v>
      </c>
      <c r="I63" s="219">
        <v>26522</v>
      </c>
      <c r="J63" s="220">
        <f t="shared" si="1"/>
        <v>0.29180969985036531</v>
      </c>
      <c r="K63" s="221">
        <f>G63+I63</f>
        <v>90888</v>
      </c>
    </row>
    <row r="64" spans="2:11" ht="10.5" customHeight="1" x14ac:dyDescent="0.2">
      <c r="B64" s="375" t="s">
        <v>54</v>
      </c>
      <c r="C64" s="375"/>
      <c r="D64" s="375"/>
      <c r="E64" s="375"/>
      <c r="F64" s="375"/>
      <c r="G64" s="222">
        <v>36645</v>
      </c>
      <c r="H64" s="220">
        <f t="shared" si="0"/>
        <v>0.7237517775319956</v>
      </c>
      <c r="I64" s="219">
        <v>13987</v>
      </c>
      <c r="J64" s="220">
        <f t="shared" si="1"/>
        <v>0.2762482224680044</v>
      </c>
      <c r="K64" s="221">
        <f>G64+I64</f>
        <v>50632</v>
      </c>
    </row>
    <row r="65" spans="2:11" ht="10.5" customHeight="1" x14ac:dyDescent="0.2">
      <c r="B65" s="375" t="s">
        <v>29</v>
      </c>
      <c r="C65" s="375"/>
      <c r="D65" s="375"/>
      <c r="E65" s="375"/>
      <c r="F65" s="375"/>
      <c r="G65" s="223">
        <f>SUM(G60:G64)</f>
        <v>150862</v>
      </c>
      <c r="H65" s="224">
        <f t="shared" si="0"/>
        <v>0.73058073764140707</v>
      </c>
      <c r="I65" s="223">
        <f>SUM(I60:I64)</f>
        <v>55634</v>
      </c>
      <c r="J65" s="224">
        <f t="shared" si="1"/>
        <v>0.26941926235859293</v>
      </c>
      <c r="K65" s="223">
        <f>SUM(K60:K64)</f>
        <v>206496</v>
      </c>
    </row>
    <row r="66" spans="2:11" ht="10.5" customHeight="1" x14ac:dyDescent="0.2">
      <c r="B66" s="189" t="s">
        <v>181</v>
      </c>
      <c r="C66" s="189"/>
      <c r="D66" s="189"/>
      <c r="E66" s="189"/>
      <c r="F66" s="189"/>
      <c r="G66" s="189"/>
      <c r="H66" s="189"/>
      <c r="I66" s="189"/>
      <c r="J66" s="189"/>
      <c r="K66" s="189"/>
    </row>
    <row r="67" spans="2:11" ht="10.5" customHeight="1" x14ac:dyDescent="0.2">
      <c r="B67" s="12"/>
      <c r="G67" s="93"/>
      <c r="I67" s="93"/>
    </row>
    <row r="68" spans="2:11" ht="10.5" customHeight="1" x14ac:dyDescent="0.2">
      <c r="B68" s="12"/>
      <c r="G68" s="12"/>
      <c r="I68" s="12"/>
    </row>
    <row r="69" spans="2:11" ht="10.5" customHeight="1" x14ac:dyDescent="0.2">
      <c r="B69" s="12"/>
      <c r="G69" s="12"/>
      <c r="I69" s="12"/>
    </row>
    <row r="70" spans="2:11" ht="10.5" customHeight="1" x14ac:dyDescent="0.2">
      <c r="B70" s="12"/>
      <c r="G70" s="12"/>
      <c r="I70" s="12"/>
    </row>
    <row r="71" spans="2:11" ht="10.5" customHeight="1" x14ac:dyDescent="0.2">
      <c r="B71" s="12"/>
    </row>
    <row r="72" spans="2:11" ht="10.5" customHeight="1" x14ac:dyDescent="0.2">
      <c r="B72" s="12"/>
      <c r="G72" s="12"/>
      <c r="I72" s="12"/>
    </row>
    <row r="73" spans="2:11" ht="10.5" customHeight="1" x14ac:dyDescent="0.2"/>
    <row r="74" spans="2:11" ht="10.5" customHeight="1" x14ac:dyDescent="0.2">
      <c r="B74" s="12"/>
      <c r="G74" s="12"/>
      <c r="I74" s="12"/>
    </row>
    <row r="75" spans="2:11" ht="10.5" customHeight="1" x14ac:dyDescent="0.2">
      <c r="B75" s="12"/>
      <c r="G75" s="93"/>
      <c r="I75" s="93"/>
    </row>
    <row r="76" spans="2:11" ht="10.5" customHeight="1" x14ac:dyDescent="0.2">
      <c r="B76" s="12"/>
      <c r="G76" s="12"/>
      <c r="I76" s="12"/>
    </row>
    <row r="77" spans="2:11" ht="10.5" customHeight="1" x14ac:dyDescent="0.2">
      <c r="B77" s="12"/>
      <c r="G77" s="12"/>
      <c r="I77" s="12"/>
    </row>
    <row r="78" spans="2:11" ht="10.5" customHeight="1" x14ac:dyDescent="0.2">
      <c r="B78" s="12"/>
      <c r="G78" s="12"/>
      <c r="I78" s="12"/>
    </row>
    <row r="79" spans="2:11" ht="10.5" customHeight="1" x14ac:dyDescent="0.2">
      <c r="B79" s="12"/>
      <c r="I79" s="12"/>
    </row>
    <row r="80" spans="2:11" ht="10.5" customHeight="1" x14ac:dyDescent="0.2">
      <c r="B80" s="12"/>
      <c r="G80" s="12"/>
      <c r="I80" s="12"/>
    </row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</sheetData>
  <mergeCells count="10">
    <mergeCell ref="B62:F62"/>
    <mergeCell ref="B63:F63"/>
    <mergeCell ref="B64:F64"/>
    <mergeCell ref="B65:F65"/>
    <mergeCell ref="B57:K57"/>
    <mergeCell ref="B58:F59"/>
    <mergeCell ref="G58:H58"/>
    <mergeCell ref="I58:J58"/>
    <mergeCell ref="B60:F60"/>
    <mergeCell ref="B61:F61"/>
  </mergeCells>
  <pageMargins left="0.7" right="0.7" top="0.75" bottom="0.75" header="0.3" footer="0.3"/>
  <pageSetup paperSize="9" scale="75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ignoredErrors>
    <ignoredError sqref="H60:J65" formula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17D7F-0402-460F-B45F-308D07C1911D}">
  <sheetPr codeName="Hoja28">
    <tabColor theme="4" tint="0.39997558519241921"/>
    <pageSetUpPr fitToPage="1"/>
  </sheetPr>
  <dimension ref="A6:AH969"/>
  <sheetViews>
    <sheetView showGridLines="0" zoomScaleNormal="100" zoomScaleSheetLayoutView="100" workbookViewId="0"/>
  </sheetViews>
  <sheetFormatPr baseColWidth="10" defaultRowHeight="12.75" x14ac:dyDescent="0.2"/>
  <cols>
    <col min="1" max="1" width="1.7109375" customWidth="1"/>
    <col min="2" max="4" width="7.42578125" customWidth="1"/>
    <col min="5" max="5" width="6.42578125" customWidth="1"/>
    <col min="6" max="6" width="13.5703125" hidden="1" customWidth="1"/>
    <col min="7" max="10" width="7.42578125" customWidth="1"/>
    <col min="11" max="11" width="13.85546875" customWidth="1"/>
    <col min="12" max="12" width="10.85546875" customWidth="1"/>
    <col min="13" max="13" width="7.42578125" customWidth="1"/>
    <col min="14" max="14" width="11" customWidth="1"/>
    <col min="15" max="15" width="7.42578125" customWidth="1"/>
    <col min="16" max="16" width="11.7109375" customWidth="1"/>
    <col min="17" max="17" width="7.42578125" customWidth="1"/>
    <col min="18" max="18" width="9.7109375" customWidth="1"/>
    <col min="19" max="19" width="9.5703125" customWidth="1"/>
    <col min="20" max="34" width="7.42578125" customWidth="1"/>
    <col min="35" max="48" width="8.5703125" customWidth="1"/>
  </cols>
  <sheetData>
    <row r="6" spans="1:34" ht="10.5" customHeight="1" x14ac:dyDescent="0.2">
      <c r="A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12"/>
      <c r="S6" s="38"/>
      <c r="T6" s="38"/>
      <c r="U6" s="12"/>
      <c r="V6" s="12"/>
      <c r="W6" s="12"/>
      <c r="X6" s="12"/>
    </row>
    <row r="7" spans="1:34" ht="15" customHeight="1" x14ac:dyDescent="0.2">
      <c r="V7" s="38"/>
      <c r="W7" s="38"/>
      <c r="AG7" s="44"/>
      <c r="AH7" s="44"/>
    </row>
    <row r="8" spans="1:34" ht="10.5" customHeight="1" x14ac:dyDescent="0.2">
      <c r="B8" s="39"/>
      <c r="C8" s="39"/>
      <c r="D8" s="108"/>
      <c r="E8" s="148"/>
      <c r="F8" s="148"/>
      <c r="G8" s="148"/>
      <c r="H8" s="148"/>
      <c r="I8" s="148"/>
      <c r="J8" s="148"/>
      <c r="K8" s="148"/>
      <c r="L8" s="149"/>
      <c r="M8" s="150"/>
      <c r="N8" s="142"/>
      <c r="O8" s="142"/>
      <c r="P8" s="142"/>
      <c r="Q8" s="142"/>
      <c r="R8" s="142"/>
      <c r="S8" s="142"/>
      <c r="V8" s="38"/>
      <c r="W8" s="38"/>
    </row>
    <row r="9" spans="1:34" ht="10.5" customHeight="1" x14ac:dyDescent="0.2">
      <c r="B9" s="39"/>
      <c r="C9" s="39"/>
      <c r="D9" s="108"/>
      <c r="E9" s="108"/>
      <c r="F9" s="151" t="s">
        <v>88</v>
      </c>
      <c r="G9" s="151" t="s">
        <v>118</v>
      </c>
      <c r="H9" s="151" t="s">
        <v>122</v>
      </c>
      <c r="I9" s="151"/>
      <c r="J9" s="151" t="s">
        <v>88</v>
      </c>
      <c r="K9" s="151" t="s">
        <v>118</v>
      </c>
      <c r="L9" s="152" t="s">
        <v>122</v>
      </c>
      <c r="M9" s="96"/>
      <c r="N9" s="153"/>
      <c r="O9" s="154"/>
      <c r="P9" s="13"/>
      <c r="Q9" s="134"/>
      <c r="R9" s="146"/>
      <c r="S9" s="78"/>
      <c r="V9" s="38"/>
      <c r="W9" s="38"/>
    </row>
    <row r="10" spans="1:34" ht="10.5" customHeight="1" x14ac:dyDescent="0.2">
      <c r="B10" s="39"/>
      <c r="C10" s="39"/>
      <c r="D10" s="108"/>
      <c r="E10" s="108"/>
      <c r="F10" s="148">
        <f>_xlfn.RANK.EQ(H10,H$10:H$14,1)+COUNTIF(H$10:H10,H10)-1</f>
        <v>4</v>
      </c>
      <c r="G10" s="149" t="str">
        <f>C65</f>
        <v>Titularidad pública y gestión privada con lucro</v>
      </c>
      <c r="H10" s="155">
        <f>M65</f>
        <v>0.38215082943055984</v>
      </c>
      <c r="I10" s="155"/>
      <c r="J10" s="156">
        <v>1</v>
      </c>
      <c r="K10" s="157" t="str">
        <f>VLOOKUP($J10,$F$9:$H$14,MATCH(K$9,$F$9:$H$9,0),FALSE)</f>
        <v>Titularidad y gestión privada con lucro</v>
      </c>
      <c r="L10" s="158">
        <f>VLOOKUP($J10,$F$9:$H$14,MATCH(L$9,$F$9:$H$9,0),FALSE)</f>
        <v>0.33236042929683651</v>
      </c>
      <c r="M10" s="109"/>
      <c r="N10" s="153"/>
      <c r="O10" s="154"/>
      <c r="P10" s="13"/>
      <c r="Q10" s="134"/>
      <c r="R10" s="146"/>
      <c r="S10" s="40"/>
      <c r="U10" s="70"/>
      <c r="V10" s="38"/>
      <c r="W10" s="38"/>
    </row>
    <row r="11" spans="1:34" ht="10.5" customHeight="1" x14ac:dyDescent="0.2">
      <c r="B11" s="39"/>
      <c r="C11" s="39"/>
      <c r="D11" s="108"/>
      <c r="E11" s="108"/>
      <c r="F11" s="148">
        <f>_xlfn.RANK.EQ(H11,H$10:H$14,1)+COUNTIF(H$10:H11,H11)-1</f>
        <v>3</v>
      </c>
      <c r="G11" s="149" t="str">
        <f>C69</f>
        <v>Titularidad pública y gestión privada sin lucro</v>
      </c>
      <c r="H11" s="155">
        <f>M69</f>
        <v>0.38003271263210869</v>
      </c>
      <c r="I11" s="155"/>
      <c r="J11" s="156">
        <v>2</v>
      </c>
      <c r="K11" s="157" t="str">
        <f t="shared" ref="K11:L14" si="0">VLOOKUP($J11,$F$9:$H$14,MATCH(K$9,$F$9:$H$9,0),FALSE)</f>
        <v>Titularidad y gestión privada sin lucro</v>
      </c>
      <c r="L11" s="158">
        <f t="shared" si="0"/>
        <v>0.34817242775245832</v>
      </c>
      <c r="M11" s="109"/>
      <c r="N11" s="153"/>
      <c r="O11" s="154"/>
      <c r="P11" s="13"/>
      <c r="Q11" s="134"/>
      <c r="R11" s="146"/>
      <c r="S11" s="40"/>
      <c r="V11" s="38"/>
      <c r="W11" s="38"/>
    </row>
    <row r="12" spans="1:34" ht="10.5" customHeight="1" x14ac:dyDescent="0.2">
      <c r="B12" s="39"/>
      <c r="C12" s="39"/>
      <c r="D12" s="108"/>
      <c r="E12" s="108"/>
      <c r="F12" s="148">
        <f>_xlfn.RANK.EQ(H12,H$10:H$14,1)+COUNTIF(H$10:H12,H12)-1</f>
        <v>5</v>
      </c>
      <c r="G12" s="149" t="str">
        <f>C73</f>
        <v>Titularidad y gestión pública</v>
      </c>
      <c r="H12" s="155">
        <f>M73</f>
        <v>0.48430127273191009</v>
      </c>
      <c r="I12" s="155"/>
      <c r="J12" s="156">
        <v>3</v>
      </c>
      <c r="K12" s="157" t="str">
        <f t="shared" si="0"/>
        <v>Titularidad pública y gestión privada sin lucro</v>
      </c>
      <c r="L12" s="158">
        <f t="shared" si="0"/>
        <v>0.38003271263210869</v>
      </c>
      <c r="M12" s="109"/>
      <c r="N12" s="153"/>
      <c r="O12" s="154"/>
      <c r="P12" s="13"/>
      <c r="Q12" s="134"/>
      <c r="R12" s="146"/>
      <c r="S12" s="40"/>
      <c r="V12" s="38"/>
      <c r="W12" s="38"/>
    </row>
    <row r="13" spans="1:34" ht="10.5" customHeight="1" x14ac:dyDescent="0.2">
      <c r="B13" s="39"/>
      <c r="C13" s="39"/>
      <c r="D13" s="108"/>
      <c r="E13" s="108"/>
      <c r="F13" s="148">
        <f>_xlfn.RANK.EQ(H13,H$10:H$14,1)+COUNTIF(H$10:H13,H13)-1</f>
        <v>1</v>
      </c>
      <c r="G13" s="149" t="str">
        <f>C77</f>
        <v>Titularidad y gestión privada con lucro</v>
      </c>
      <c r="H13" s="155">
        <f>M77</f>
        <v>0.33236042929683651</v>
      </c>
      <c r="I13" s="155"/>
      <c r="J13" s="156">
        <v>4</v>
      </c>
      <c r="K13" s="157" t="str">
        <f t="shared" si="0"/>
        <v>Titularidad pública y gestión privada con lucro</v>
      </c>
      <c r="L13" s="158">
        <f t="shared" si="0"/>
        <v>0.38215082943055984</v>
      </c>
      <c r="M13" s="109"/>
      <c r="N13" s="153"/>
      <c r="O13" s="154"/>
      <c r="P13" s="13"/>
      <c r="Q13" s="134"/>
      <c r="R13" s="146"/>
      <c r="S13" s="40"/>
      <c r="V13" s="38"/>
      <c r="W13" s="38"/>
    </row>
    <row r="14" spans="1:34" ht="10.5" customHeight="1" x14ac:dyDescent="0.2">
      <c r="B14" s="39"/>
      <c r="C14" s="39"/>
      <c r="D14" s="108"/>
      <c r="E14" s="108"/>
      <c r="F14" s="148">
        <f>_xlfn.RANK.EQ(H14,H$10:H$14,1)+COUNTIF(H$10:H14,H14)-1</f>
        <v>2</v>
      </c>
      <c r="G14" s="149" t="str">
        <f>C81</f>
        <v>Titularidad y gestión privada sin lucro</v>
      </c>
      <c r="H14" s="155">
        <f>M81</f>
        <v>0.34817242775245832</v>
      </c>
      <c r="I14" s="155"/>
      <c r="J14" s="156">
        <v>5</v>
      </c>
      <c r="K14" s="157" t="str">
        <f t="shared" si="0"/>
        <v>Titularidad y gestión pública</v>
      </c>
      <c r="L14" s="158">
        <f t="shared" si="0"/>
        <v>0.48430127273191009</v>
      </c>
      <c r="M14" s="109"/>
      <c r="N14" s="153"/>
      <c r="O14" s="154"/>
      <c r="P14" s="13"/>
      <c r="Q14" s="134"/>
      <c r="R14" s="146"/>
      <c r="S14" s="40"/>
      <c r="V14" s="38"/>
      <c r="W14" s="38"/>
    </row>
    <row r="15" spans="1:34" ht="10.5" customHeight="1" x14ac:dyDescent="0.2">
      <c r="B15" s="39"/>
      <c r="C15" s="39"/>
      <c r="D15" s="108"/>
      <c r="E15" s="108"/>
      <c r="F15" s="106"/>
      <c r="G15" s="106"/>
      <c r="H15" s="106"/>
      <c r="I15" s="106"/>
      <c r="J15" s="106"/>
      <c r="K15" s="106"/>
      <c r="L15" s="159"/>
      <c r="M15" s="106"/>
      <c r="N15" s="153"/>
      <c r="O15" s="154"/>
      <c r="P15" s="13"/>
      <c r="Q15" s="134"/>
      <c r="R15" s="146"/>
      <c r="S15" s="40"/>
      <c r="V15" s="38"/>
      <c r="W15" s="38"/>
    </row>
    <row r="16" spans="1:34" ht="10.5" customHeight="1" x14ac:dyDescent="0.2">
      <c r="B16" s="39"/>
      <c r="C16" s="39"/>
      <c r="D16" s="108"/>
      <c r="E16" s="108"/>
      <c r="F16" s="108"/>
      <c r="G16" s="108"/>
      <c r="H16" s="108"/>
      <c r="I16" s="108"/>
      <c r="J16" s="108"/>
      <c r="K16" s="108"/>
      <c r="L16" s="160"/>
      <c r="M16" s="161"/>
      <c r="N16" s="153"/>
      <c r="O16" s="154"/>
      <c r="P16" s="13"/>
      <c r="Q16" s="134"/>
      <c r="R16" s="146"/>
      <c r="S16" s="40"/>
      <c r="V16" s="38"/>
      <c r="W16" s="38"/>
    </row>
    <row r="17" spans="2:31" ht="10.5" customHeight="1" x14ac:dyDescent="0.2">
      <c r="B17" s="39"/>
      <c r="C17" s="39"/>
      <c r="D17" s="108"/>
      <c r="E17" s="108"/>
      <c r="F17" s="108"/>
      <c r="G17" s="108"/>
      <c r="H17" s="108"/>
      <c r="I17" s="108"/>
      <c r="J17" s="108"/>
      <c r="K17" s="108"/>
      <c r="L17" s="160"/>
      <c r="M17" s="161"/>
      <c r="N17" s="153"/>
      <c r="O17" s="154"/>
      <c r="P17" s="13"/>
      <c r="Q17" s="134"/>
      <c r="R17" s="146"/>
      <c r="S17" s="40"/>
      <c r="V17" s="38"/>
      <c r="W17" s="38"/>
    </row>
    <row r="18" spans="2:31" ht="10.5" customHeight="1" x14ac:dyDescent="0.2">
      <c r="B18" s="39"/>
      <c r="C18" s="39"/>
      <c r="D18" s="39"/>
      <c r="E18" s="108"/>
      <c r="F18" s="108"/>
      <c r="G18" s="108"/>
      <c r="H18" s="108"/>
      <c r="I18" s="108"/>
      <c r="J18" s="108"/>
      <c r="K18" s="108"/>
      <c r="L18" s="160"/>
      <c r="M18" s="161"/>
      <c r="N18" s="153"/>
      <c r="O18" s="154"/>
      <c r="P18" s="13"/>
      <c r="Q18" s="134"/>
      <c r="R18" s="146"/>
      <c r="S18" s="40"/>
      <c r="V18" s="38"/>
      <c r="W18" s="38"/>
    </row>
    <row r="19" spans="2:31" ht="10.5" customHeight="1" x14ac:dyDescent="0.2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137"/>
      <c r="M19" s="40"/>
      <c r="N19" s="13"/>
      <c r="O19" s="78"/>
      <c r="P19" s="13"/>
      <c r="Q19" s="134"/>
      <c r="R19" s="146"/>
      <c r="S19" s="40"/>
      <c r="V19" s="38"/>
      <c r="W19" s="38"/>
    </row>
    <row r="20" spans="2:31" ht="10.5" customHeight="1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137"/>
      <c r="M20" s="40"/>
      <c r="N20" s="13"/>
      <c r="O20" s="78"/>
      <c r="P20" s="13"/>
      <c r="Q20" s="134"/>
      <c r="R20" s="146"/>
      <c r="S20" s="40"/>
      <c r="V20" s="38"/>
      <c r="W20" s="38"/>
    </row>
    <row r="21" spans="2:31" ht="10.5" customHeight="1" x14ac:dyDescent="0.2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137"/>
      <c r="M21" s="40"/>
      <c r="N21" s="13"/>
      <c r="O21" s="78"/>
      <c r="P21" s="13"/>
      <c r="Q21" s="134"/>
      <c r="R21" s="146"/>
      <c r="S21" s="40"/>
      <c r="V21" s="38"/>
      <c r="W21" s="38"/>
    </row>
    <row r="22" spans="2:31" ht="10.5" customHeight="1" x14ac:dyDescent="0.2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137"/>
      <c r="M22" s="40"/>
      <c r="N22" s="13"/>
      <c r="O22" s="78"/>
      <c r="P22" s="13"/>
      <c r="Q22" s="134"/>
      <c r="R22" s="146"/>
      <c r="S22" s="40"/>
      <c r="V22" s="38"/>
      <c r="W22" s="38"/>
    </row>
    <row r="23" spans="2:31" ht="10.5" customHeight="1" x14ac:dyDescent="0.2"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62"/>
      <c r="M23" s="119"/>
      <c r="N23" s="120"/>
      <c r="O23" s="135"/>
      <c r="P23" s="120"/>
      <c r="Q23" s="135"/>
      <c r="R23" s="120"/>
      <c r="S23" s="119"/>
      <c r="V23" s="38"/>
      <c r="W23" s="38"/>
    </row>
    <row r="24" spans="2:31" ht="10.5" customHeight="1" x14ac:dyDescent="0.2"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62"/>
      <c r="M24" s="119"/>
      <c r="N24" s="120"/>
      <c r="O24" s="135"/>
      <c r="P24" s="120"/>
      <c r="Q24" s="135"/>
      <c r="R24" s="120"/>
      <c r="S24" s="119"/>
      <c r="V24" s="38"/>
      <c r="W24" s="38"/>
    </row>
    <row r="25" spans="2:31" ht="10.5" customHeight="1" x14ac:dyDescent="0.2"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62"/>
      <c r="M25" s="119"/>
      <c r="N25" s="120"/>
      <c r="O25" s="135"/>
      <c r="P25" s="120"/>
      <c r="Q25" s="135"/>
      <c r="R25" s="120"/>
      <c r="S25" s="119"/>
      <c r="V25" s="38"/>
      <c r="W25" s="38"/>
    </row>
    <row r="26" spans="2:31" ht="10.5" customHeight="1" x14ac:dyDescent="0.2"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62"/>
      <c r="M26" s="119"/>
      <c r="N26" s="120"/>
      <c r="O26" s="135"/>
      <c r="P26" s="120"/>
      <c r="Q26" s="135"/>
      <c r="R26" s="120"/>
      <c r="S26" s="119"/>
      <c r="V26" s="38"/>
      <c r="W26" s="38"/>
    </row>
    <row r="27" spans="2:31" ht="10.5" customHeight="1" x14ac:dyDescent="0.2"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</row>
    <row r="28" spans="2:31" ht="10.5" customHeight="1" x14ac:dyDescent="0.2">
      <c r="B28" s="39"/>
      <c r="C28" s="39"/>
      <c r="D28" s="39"/>
      <c r="E28" s="10"/>
      <c r="F28" s="10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9"/>
      <c r="V28" s="164"/>
      <c r="W28" s="164"/>
      <c r="X28" s="120"/>
      <c r="Y28" s="135"/>
      <c r="Z28" s="120"/>
      <c r="AA28" s="119"/>
      <c r="AD28" s="38"/>
      <c r="AE28" s="38"/>
    </row>
    <row r="29" spans="2:31" ht="10.5" customHeight="1" x14ac:dyDescent="0.2">
      <c r="B29" s="39"/>
      <c r="C29" s="39"/>
      <c r="D29" s="39"/>
      <c r="E29" s="10"/>
      <c r="F29" s="10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9"/>
      <c r="V29" s="164"/>
      <c r="W29" s="164"/>
      <c r="X29" s="120"/>
      <c r="Y29" s="135"/>
      <c r="Z29" s="120"/>
      <c r="AA29" s="119"/>
      <c r="AD29" s="38"/>
      <c r="AE29" s="38"/>
    </row>
    <row r="30" spans="2:31" ht="10.5" customHeight="1" x14ac:dyDescent="0.2">
      <c r="B30" s="39"/>
      <c r="C30" s="39"/>
      <c r="D30" s="39"/>
      <c r="E30" s="10"/>
      <c r="F30" s="10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9"/>
      <c r="V30" s="164"/>
      <c r="W30" s="164"/>
      <c r="X30" s="120"/>
      <c r="Y30" s="135"/>
      <c r="Z30" s="120"/>
      <c r="AA30" s="119"/>
      <c r="AD30" s="38"/>
      <c r="AE30" s="38"/>
    </row>
    <row r="31" spans="2:31" ht="10.5" customHeight="1" x14ac:dyDescent="0.2">
      <c r="B31" s="39"/>
      <c r="C31" s="39"/>
      <c r="D31" s="39"/>
      <c r="E31" s="10"/>
      <c r="F31" s="10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9"/>
      <c r="V31" s="164"/>
      <c r="W31" s="164"/>
      <c r="AD31" s="38"/>
      <c r="AE31" s="38"/>
    </row>
    <row r="32" spans="2:31" ht="10.5" customHeight="1" x14ac:dyDescent="0.2">
      <c r="B32" s="39"/>
      <c r="C32" s="39"/>
      <c r="D32" s="39"/>
      <c r="E32" s="10"/>
      <c r="F32" s="10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9"/>
      <c r="V32" s="164"/>
      <c r="W32" s="164"/>
      <c r="AD32" s="38"/>
      <c r="AE32" s="38"/>
    </row>
    <row r="33" spans="2:31" ht="10.5" customHeight="1" x14ac:dyDescent="0.2">
      <c r="B33" s="39"/>
      <c r="C33" s="39"/>
      <c r="D33" s="39"/>
      <c r="E33" s="10"/>
      <c r="F33" s="10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11"/>
      <c r="T33" s="11"/>
      <c r="U33" s="85"/>
      <c r="V33" s="165"/>
      <c r="W33" s="165"/>
      <c r="AD33" s="38"/>
      <c r="AE33" s="38"/>
    </row>
    <row r="34" spans="2:31" ht="10.5" customHeight="1" x14ac:dyDescent="0.2">
      <c r="B34" s="39"/>
      <c r="C34" s="39"/>
      <c r="D34" s="39"/>
      <c r="E34" s="10"/>
      <c r="F34" s="10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AD34" s="38"/>
      <c r="AE34" s="38"/>
    </row>
    <row r="35" spans="2:31" ht="10.5" customHeight="1" x14ac:dyDescent="0.2">
      <c r="B35" s="39"/>
      <c r="C35" s="39"/>
      <c r="D35" s="39"/>
      <c r="E35" s="39"/>
      <c r="F35" s="39"/>
      <c r="G35" s="78"/>
      <c r="H35" s="78"/>
      <c r="I35" s="134"/>
      <c r="J35" s="146"/>
      <c r="K35" s="78"/>
      <c r="L35" s="78"/>
      <c r="M35" s="134"/>
      <c r="N35" s="146"/>
      <c r="O35" s="78"/>
      <c r="P35" s="78"/>
      <c r="Q35" s="134"/>
      <c r="R35" s="146"/>
      <c r="S35" s="134"/>
      <c r="T35" s="146"/>
      <c r="U35" s="89"/>
      <c r="V35" s="166"/>
      <c r="W35" s="10"/>
      <c r="AD35" s="38"/>
      <c r="AE35" s="38"/>
    </row>
    <row r="36" spans="2:31" ht="10.5" customHeight="1" x14ac:dyDescent="0.2">
      <c r="B36" s="39"/>
      <c r="C36" s="39"/>
      <c r="D36" s="39"/>
      <c r="E36" s="39"/>
      <c r="F36" s="39"/>
      <c r="G36" s="78"/>
      <c r="H36" s="78"/>
      <c r="I36" s="134"/>
      <c r="J36" s="146"/>
      <c r="K36" s="78"/>
      <c r="L36" s="78"/>
      <c r="M36" s="134"/>
      <c r="N36" s="146"/>
      <c r="O36" s="78"/>
      <c r="P36" s="78"/>
      <c r="Q36" s="134"/>
      <c r="R36" s="146"/>
      <c r="S36" s="134"/>
      <c r="T36" s="146"/>
      <c r="U36" s="89"/>
      <c r="V36" s="166"/>
      <c r="W36" s="166"/>
      <c r="AD36" s="38"/>
      <c r="AE36" s="38"/>
    </row>
    <row r="37" spans="2:31" ht="10.5" customHeight="1" x14ac:dyDescent="0.2">
      <c r="B37" s="39"/>
      <c r="C37" s="39"/>
      <c r="D37" s="39"/>
      <c r="E37" s="39"/>
      <c r="F37" s="39"/>
      <c r="G37" s="78"/>
      <c r="H37" s="78"/>
      <c r="I37" s="134"/>
      <c r="J37" s="146"/>
      <c r="K37" s="78"/>
      <c r="L37" s="78"/>
      <c r="M37" s="134"/>
      <c r="N37" s="146"/>
      <c r="O37" s="78"/>
      <c r="P37" s="78"/>
      <c r="Q37" s="134"/>
      <c r="R37" s="146"/>
      <c r="S37" s="134"/>
      <c r="T37" s="146"/>
      <c r="U37" s="89"/>
      <c r="V37" s="166"/>
      <c r="W37" s="166"/>
      <c r="AD37" s="38"/>
      <c r="AE37" s="38"/>
    </row>
    <row r="38" spans="2:31" ht="10.5" customHeight="1" x14ac:dyDescent="0.2">
      <c r="B38" s="39"/>
      <c r="C38" s="39"/>
      <c r="D38" s="39"/>
      <c r="E38" s="39"/>
      <c r="F38" s="39"/>
      <c r="G38" s="78"/>
      <c r="H38" s="78"/>
      <c r="I38" s="134"/>
      <c r="J38" s="146"/>
      <c r="K38" s="78"/>
      <c r="L38" s="78"/>
      <c r="M38" s="134"/>
      <c r="N38" s="146"/>
      <c r="O38" s="78"/>
      <c r="P38" s="78"/>
      <c r="Q38" s="134"/>
      <c r="R38" s="146"/>
      <c r="S38" s="134"/>
      <c r="T38" s="146"/>
      <c r="U38" s="89"/>
      <c r="V38" s="166"/>
      <c r="W38" s="166"/>
      <c r="AD38" s="38"/>
      <c r="AE38" s="38"/>
    </row>
    <row r="39" spans="2:31" ht="10.5" customHeight="1" x14ac:dyDescent="0.2">
      <c r="B39" s="39"/>
      <c r="C39" s="39"/>
      <c r="D39" s="39"/>
      <c r="E39" s="39"/>
      <c r="F39" s="39"/>
      <c r="G39" s="78"/>
      <c r="H39" s="78"/>
      <c r="I39" s="134"/>
      <c r="J39" s="146"/>
      <c r="K39" s="78"/>
      <c r="L39" s="78"/>
      <c r="M39" s="134"/>
      <c r="N39" s="146"/>
      <c r="O39" s="78"/>
      <c r="P39" s="78"/>
      <c r="Q39" s="134"/>
      <c r="R39" s="146"/>
      <c r="S39" s="134"/>
      <c r="T39" s="146"/>
      <c r="U39" s="89"/>
      <c r="V39" s="166"/>
      <c r="W39" s="166"/>
      <c r="AD39" s="38"/>
      <c r="AE39" s="38"/>
    </row>
    <row r="40" spans="2:31" ht="10.5" customHeight="1" x14ac:dyDescent="0.2">
      <c r="B40" s="39"/>
      <c r="C40" s="39"/>
      <c r="D40" s="39"/>
      <c r="E40" s="39"/>
      <c r="F40" s="39"/>
      <c r="G40" s="78"/>
      <c r="H40" s="78"/>
      <c r="I40" s="134"/>
      <c r="J40" s="146"/>
      <c r="K40" s="78"/>
      <c r="L40" s="78"/>
      <c r="M40" s="134"/>
      <c r="N40" s="146"/>
      <c r="O40" s="78"/>
      <c r="P40" s="78"/>
      <c r="Q40" s="134"/>
      <c r="R40" s="146"/>
      <c r="S40" s="134"/>
      <c r="T40" s="146"/>
      <c r="U40" s="89"/>
      <c r="V40" s="166"/>
      <c r="W40" s="166"/>
      <c r="AD40" s="38"/>
      <c r="AE40" s="38"/>
    </row>
    <row r="41" spans="2:31" ht="10.5" customHeight="1" x14ac:dyDescent="0.2">
      <c r="B41" s="39"/>
      <c r="C41" s="39"/>
      <c r="D41" s="39"/>
      <c r="E41" s="39"/>
      <c r="F41" s="39"/>
      <c r="G41" s="78"/>
      <c r="H41" s="78"/>
      <c r="I41" s="134"/>
      <c r="J41" s="146"/>
      <c r="K41" s="78"/>
      <c r="L41" s="78"/>
      <c r="M41" s="134"/>
      <c r="N41" s="146"/>
      <c r="O41" s="78"/>
      <c r="P41" s="78"/>
      <c r="Q41" s="134"/>
      <c r="R41" s="146"/>
      <c r="S41" s="134"/>
      <c r="T41" s="146"/>
      <c r="U41" s="89"/>
      <c r="V41" s="166"/>
      <c r="W41" s="166"/>
      <c r="AD41" s="38"/>
      <c r="AE41" s="38"/>
    </row>
    <row r="42" spans="2:31" ht="10.5" customHeight="1" x14ac:dyDescent="0.2">
      <c r="B42" s="39"/>
      <c r="C42" s="39"/>
      <c r="D42" s="39"/>
      <c r="E42" s="39"/>
      <c r="F42" s="39"/>
      <c r="G42" s="78"/>
      <c r="H42" s="78"/>
      <c r="I42" s="134"/>
      <c r="J42" s="146"/>
      <c r="K42" s="78"/>
      <c r="L42" s="78"/>
      <c r="M42" s="134"/>
      <c r="N42" s="146"/>
      <c r="O42" s="78"/>
      <c r="P42" s="78"/>
      <c r="Q42" s="134"/>
      <c r="R42" s="146"/>
      <c r="S42" s="134"/>
      <c r="T42" s="146"/>
      <c r="U42" s="89"/>
      <c r="V42" s="166"/>
      <c r="W42" s="166"/>
      <c r="AD42" s="38"/>
      <c r="AE42" s="38"/>
    </row>
    <row r="43" spans="2:31" ht="10.5" customHeight="1" x14ac:dyDescent="0.2">
      <c r="B43" s="39"/>
      <c r="C43" s="39"/>
      <c r="D43" s="39"/>
      <c r="E43" s="39"/>
      <c r="F43" s="39"/>
      <c r="G43" s="78"/>
      <c r="H43" s="78"/>
      <c r="I43" s="134"/>
      <c r="J43" s="146"/>
      <c r="K43" s="78"/>
      <c r="L43" s="78"/>
      <c r="M43" s="134"/>
      <c r="N43" s="146"/>
      <c r="O43" s="78"/>
      <c r="P43" s="78"/>
      <c r="Q43" s="134"/>
      <c r="R43" s="146"/>
      <c r="S43" s="134"/>
      <c r="T43" s="146"/>
      <c r="U43" s="89"/>
      <c r="V43" s="166"/>
      <c r="W43" s="166"/>
      <c r="AD43" s="38"/>
      <c r="AE43" s="38"/>
    </row>
    <row r="44" spans="2:31" ht="10.5" customHeight="1" x14ac:dyDescent="0.2">
      <c r="B44" s="39"/>
      <c r="C44" s="39"/>
      <c r="D44" s="39"/>
      <c r="E44" s="39"/>
      <c r="F44" s="39"/>
      <c r="G44" s="78"/>
      <c r="H44" s="78"/>
      <c r="I44" s="134"/>
      <c r="J44" s="146"/>
      <c r="K44" s="78"/>
      <c r="L44" s="78"/>
      <c r="M44" s="134"/>
      <c r="N44" s="146"/>
      <c r="O44" s="78"/>
      <c r="P44" s="78"/>
      <c r="Q44" s="134"/>
      <c r="R44" s="146"/>
      <c r="S44" s="134"/>
      <c r="T44" s="146"/>
      <c r="U44" s="89"/>
      <c r="V44" s="166"/>
      <c r="W44" s="166"/>
      <c r="AD44" s="38"/>
      <c r="AE44" s="38"/>
    </row>
    <row r="45" spans="2:31" ht="10.5" customHeight="1" x14ac:dyDescent="0.2">
      <c r="B45" s="39"/>
      <c r="C45" s="39"/>
      <c r="D45" s="39"/>
      <c r="E45" s="39"/>
      <c r="F45" s="39"/>
      <c r="G45" s="78"/>
      <c r="H45" s="78"/>
      <c r="I45" s="134"/>
      <c r="J45" s="146"/>
      <c r="K45" s="78"/>
      <c r="L45" s="78"/>
      <c r="M45" s="134"/>
      <c r="N45" s="146"/>
      <c r="O45" s="78"/>
      <c r="P45" s="78"/>
      <c r="Q45" s="134"/>
      <c r="R45" s="146"/>
      <c r="S45" s="134"/>
      <c r="T45" s="146"/>
      <c r="U45" s="89"/>
      <c r="V45" s="166"/>
      <c r="W45" s="166"/>
      <c r="AD45" s="38"/>
      <c r="AE45" s="38"/>
    </row>
    <row r="46" spans="2:31" ht="10.5" customHeight="1" x14ac:dyDescent="0.2">
      <c r="B46" s="39"/>
      <c r="C46" s="39"/>
      <c r="D46" s="39"/>
      <c r="E46" s="39"/>
      <c r="F46" s="39"/>
      <c r="G46" s="78"/>
      <c r="H46" s="78"/>
      <c r="I46" s="134"/>
      <c r="J46" s="146"/>
      <c r="K46" s="78"/>
      <c r="L46" s="78"/>
      <c r="M46" s="134"/>
      <c r="N46" s="146"/>
      <c r="O46" s="78"/>
      <c r="P46" s="78"/>
      <c r="Q46" s="134"/>
      <c r="R46" s="146"/>
      <c r="S46" s="134"/>
      <c r="T46" s="146"/>
      <c r="U46" s="89"/>
      <c r="V46" s="166"/>
      <c r="W46" s="166"/>
      <c r="AD46" s="38"/>
      <c r="AE46" s="38"/>
    </row>
    <row r="47" spans="2:31" ht="10.5" customHeight="1" x14ac:dyDescent="0.2">
      <c r="B47" s="39"/>
      <c r="C47" s="39"/>
      <c r="D47" s="39"/>
      <c r="E47" s="39"/>
      <c r="F47" s="39"/>
      <c r="G47" s="78"/>
      <c r="H47" s="78"/>
      <c r="I47" s="134"/>
      <c r="J47" s="146"/>
      <c r="K47" s="78"/>
      <c r="L47" s="78"/>
      <c r="M47" s="134"/>
      <c r="N47" s="146"/>
      <c r="O47" s="78"/>
      <c r="P47" s="78"/>
      <c r="Q47" s="134"/>
      <c r="R47" s="146"/>
      <c r="S47" s="134"/>
      <c r="T47" s="146"/>
      <c r="U47" s="89"/>
      <c r="V47" s="166"/>
      <c r="W47" s="166"/>
      <c r="AD47" s="38"/>
      <c r="AE47" s="38"/>
    </row>
    <row r="48" spans="2:31" ht="10.5" customHeight="1" x14ac:dyDescent="0.2">
      <c r="B48" s="39"/>
      <c r="C48" s="39"/>
      <c r="D48" s="39"/>
      <c r="E48" s="39"/>
      <c r="F48" s="39"/>
      <c r="G48" s="78"/>
      <c r="H48" s="78"/>
      <c r="I48" s="134"/>
      <c r="J48" s="146"/>
      <c r="K48" s="78"/>
      <c r="L48" s="78"/>
      <c r="M48" s="134"/>
      <c r="N48" s="146"/>
      <c r="O48" s="78"/>
      <c r="P48" s="78"/>
      <c r="Q48" s="134"/>
      <c r="R48" s="146"/>
      <c r="S48" s="134"/>
      <c r="T48" s="146"/>
      <c r="U48" s="89"/>
      <c r="V48" s="166"/>
      <c r="W48" s="166"/>
      <c r="AD48" s="38"/>
      <c r="AE48" s="38"/>
    </row>
    <row r="49" spans="2:31" ht="10.5" customHeight="1" x14ac:dyDescent="0.2">
      <c r="B49" s="39"/>
      <c r="C49" s="39"/>
      <c r="D49" s="39"/>
      <c r="E49" s="39"/>
      <c r="F49" s="39"/>
      <c r="G49" s="78"/>
      <c r="H49" s="78"/>
      <c r="I49" s="134"/>
      <c r="J49" s="146"/>
      <c r="K49" s="78"/>
      <c r="L49" s="78"/>
      <c r="M49" s="134"/>
      <c r="N49" s="146"/>
      <c r="O49" s="78"/>
      <c r="P49" s="78"/>
      <c r="Q49" s="134"/>
      <c r="R49" s="146"/>
      <c r="S49" s="134"/>
      <c r="T49" s="146"/>
      <c r="U49" s="89"/>
      <c r="V49" s="166"/>
      <c r="W49" s="166"/>
      <c r="AD49" s="38"/>
      <c r="AE49" s="38"/>
    </row>
    <row r="50" spans="2:31" ht="10.5" customHeight="1" x14ac:dyDescent="0.2">
      <c r="B50" s="39"/>
      <c r="C50" s="39"/>
      <c r="D50" s="39"/>
      <c r="E50" s="39"/>
      <c r="F50" s="39"/>
      <c r="G50" s="78"/>
      <c r="H50" s="78"/>
      <c r="I50" s="134"/>
      <c r="J50" s="146"/>
      <c r="K50" s="78"/>
      <c r="L50" s="78"/>
      <c r="M50" s="134"/>
      <c r="N50" s="146"/>
      <c r="O50" s="78"/>
      <c r="P50" s="78"/>
      <c r="Q50" s="134"/>
      <c r="R50" s="146"/>
      <c r="S50" s="134"/>
      <c r="T50" s="146"/>
      <c r="U50" s="89"/>
      <c r="V50" s="166"/>
      <c r="W50" s="166"/>
      <c r="AD50" s="38"/>
      <c r="AE50" s="38"/>
    </row>
    <row r="51" spans="2:31" ht="10.5" customHeight="1" x14ac:dyDescent="0.2">
      <c r="B51" s="39"/>
      <c r="C51" s="39"/>
      <c r="D51" s="39"/>
      <c r="E51" s="39"/>
      <c r="F51" s="39"/>
      <c r="G51" s="78"/>
      <c r="H51" s="78"/>
      <c r="I51" s="134"/>
      <c r="J51" s="146"/>
      <c r="K51" s="78"/>
      <c r="L51" s="78"/>
      <c r="M51" s="134"/>
      <c r="N51" s="146"/>
      <c r="O51" s="78"/>
      <c r="P51" s="78"/>
      <c r="Q51" s="134"/>
      <c r="R51" s="146"/>
      <c r="S51" s="134"/>
      <c r="T51" s="146"/>
      <c r="U51" s="89"/>
      <c r="V51" s="166"/>
      <c r="W51" s="166"/>
      <c r="AD51" s="38"/>
      <c r="AE51" s="38"/>
    </row>
    <row r="52" spans="2:31" ht="10.5" customHeight="1" x14ac:dyDescent="0.2">
      <c r="B52" s="39"/>
      <c r="C52" s="39"/>
      <c r="D52" s="39"/>
      <c r="E52" s="39"/>
      <c r="F52" s="39"/>
      <c r="G52" s="78"/>
      <c r="H52" s="78"/>
      <c r="I52" s="134"/>
      <c r="J52" s="146"/>
      <c r="K52" s="78"/>
      <c r="L52" s="78"/>
      <c r="M52" s="134"/>
      <c r="N52" s="146"/>
      <c r="O52" s="78"/>
      <c r="P52" s="78"/>
      <c r="Q52" s="134"/>
      <c r="R52" s="146"/>
      <c r="S52" s="134"/>
      <c r="T52" s="146"/>
      <c r="U52" s="89"/>
      <c r="V52" s="166"/>
      <c r="W52" s="166"/>
      <c r="AD52" s="38"/>
      <c r="AE52" s="38"/>
    </row>
    <row r="53" spans="2:31" ht="10.5" customHeight="1" x14ac:dyDescent="0.2">
      <c r="B53" s="39"/>
      <c r="C53" s="39"/>
      <c r="D53" s="39"/>
      <c r="E53" s="39"/>
      <c r="F53" s="39"/>
      <c r="G53" s="134"/>
      <c r="H53" s="134"/>
      <c r="I53" s="134"/>
      <c r="J53" s="146"/>
      <c r="K53" s="134"/>
      <c r="L53" s="134"/>
      <c r="M53" s="134"/>
      <c r="N53" s="146"/>
      <c r="O53" s="134"/>
      <c r="P53" s="134"/>
      <c r="Q53" s="134"/>
      <c r="R53" s="146"/>
      <c r="S53" s="134"/>
      <c r="T53" s="146"/>
      <c r="U53" s="135"/>
      <c r="V53" s="166"/>
      <c r="W53" s="166"/>
      <c r="AD53" s="38"/>
      <c r="AE53" s="38"/>
    </row>
    <row r="54" spans="2:31" ht="10.5" customHeight="1" x14ac:dyDescent="0.2">
      <c r="B54" s="14"/>
      <c r="V54" s="38"/>
      <c r="W54" s="38"/>
    </row>
    <row r="55" spans="2:31" ht="10.5" customHeight="1" x14ac:dyDescent="0.2">
      <c r="B55" s="77"/>
      <c r="V55" s="38"/>
      <c r="W55" s="38"/>
    </row>
    <row r="56" spans="2:31" ht="10.5" customHeight="1" x14ac:dyDescent="0.2">
      <c r="B56" s="77"/>
      <c r="V56" s="38"/>
      <c r="W56" s="38"/>
    </row>
    <row r="57" spans="2:31" ht="10.5" customHeight="1" x14ac:dyDescent="0.2">
      <c r="V57" s="38"/>
      <c r="W57" s="38"/>
    </row>
    <row r="58" spans="2:31" ht="10.5" customHeight="1" x14ac:dyDescent="0.2">
      <c r="V58" s="38"/>
      <c r="W58" s="38"/>
    </row>
    <row r="59" spans="2:31" s="107" customFormat="1" ht="10.5" customHeight="1" x14ac:dyDescent="0.2">
      <c r="C59" s="398" t="s">
        <v>4</v>
      </c>
      <c r="D59" s="398"/>
      <c r="E59" s="398"/>
      <c r="F59" s="398"/>
      <c r="G59" s="398"/>
      <c r="H59" s="398"/>
      <c r="I59" s="398"/>
      <c r="J59" s="398"/>
      <c r="K59" s="398"/>
      <c r="L59" s="398"/>
      <c r="M59" s="398"/>
      <c r="N59" s="398"/>
      <c r="O59" s="398"/>
      <c r="P59" s="398"/>
      <c r="Q59" s="398"/>
      <c r="R59" s="398"/>
      <c r="S59" s="398"/>
      <c r="T59" s="398"/>
    </row>
    <row r="60" spans="2:31" s="107" customFormat="1" ht="10.5" customHeight="1" x14ac:dyDescent="0.2">
      <c r="C60" s="397" t="s">
        <v>48</v>
      </c>
      <c r="D60" s="397"/>
      <c r="E60" s="397"/>
      <c r="F60" s="397"/>
      <c r="G60" s="397"/>
      <c r="H60" s="397" t="s">
        <v>190</v>
      </c>
      <c r="I60" s="397"/>
      <c r="J60" s="397"/>
      <c r="K60" s="397"/>
      <c r="L60" s="397"/>
      <c r="M60" s="399" t="s">
        <v>120</v>
      </c>
      <c r="N60" s="396" t="s">
        <v>128</v>
      </c>
      <c r="O60" s="396"/>
      <c r="P60" s="396" t="s">
        <v>129</v>
      </c>
      <c r="Q60" s="396"/>
      <c r="R60" s="396" t="s">
        <v>7</v>
      </c>
      <c r="S60" s="396"/>
      <c r="T60" s="400" t="s">
        <v>185</v>
      </c>
    </row>
    <row r="61" spans="2:31" s="107" customFormat="1" ht="10.5" customHeight="1" x14ac:dyDescent="0.2">
      <c r="C61" s="397"/>
      <c r="D61" s="397"/>
      <c r="E61" s="397"/>
      <c r="F61" s="397"/>
      <c r="G61" s="397"/>
      <c r="H61" s="397"/>
      <c r="I61" s="397"/>
      <c r="J61" s="397"/>
      <c r="K61" s="397"/>
      <c r="L61" s="397"/>
      <c r="M61" s="399"/>
      <c r="N61" s="396"/>
      <c r="O61" s="396"/>
      <c r="P61" s="396"/>
      <c r="Q61" s="396"/>
      <c r="R61" s="396"/>
      <c r="S61" s="396"/>
      <c r="T61" s="400"/>
    </row>
    <row r="62" spans="2:31" s="107" customFormat="1" ht="10.5" customHeight="1" x14ac:dyDescent="0.2">
      <c r="C62" s="397"/>
      <c r="D62" s="397"/>
      <c r="E62" s="397"/>
      <c r="F62" s="397"/>
      <c r="G62" s="397"/>
      <c r="H62" s="397"/>
      <c r="I62" s="397"/>
      <c r="J62" s="397"/>
      <c r="K62" s="397"/>
      <c r="L62" s="397"/>
      <c r="M62" s="399"/>
      <c r="N62" s="396"/>
      <c r="O62" s="396"/>
      <c r="P62" s="396"/>
      <c r="Q62" s="396"/>
      <c r="R62" s="396"/>
      <c r="S62" s="396"/>
      <c r="T62" s="400"/>
    </row>
    <row r="63" spans="2:31" s="107" customFormat="1" ht="10.5" customHeight="1" x14ac:dyDescent="0.2">
      <c r="C63" s="397"/>
      <c r="D63" s="397"/>
      <c r="E63" s="397"/>
      <c r="F63" s="397"/>
      <c r="G63" s="397"/>
      <c r="H63" s="397"/>
      <c r="I63" s="397"/>
      <c r="J63" s="397"/>
      <c r="K63" s="397"/>
      <c r="L63" s="397"/>
      <c r="M63" s="399"/>
      <c r="N63" s="396"/>
      <c r="O63" s="396"/>
      <c r="P63" s="396"/>
      <c r="Q63" s="396"/>
      <c r="R63" s="396"/>
      <c r="S63" s="396"/>
      <c r="T63" s="400"/>
    </row>
    <row r="64" spans="2:31" s="107" customFormat="1" ht="10.5" customHeight="1" x14ac:dyDescent="0.2"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9"/>
      <c r="N64" s="307" t="s">
        <v>8</v>
      </c>
      <c r="O64" s="307" t="s">
        <v>186</v>
      </c>
      <c r="P64" s="307" t="s">
        <v>8</v>
      </c>
      <c r="Q64" s="307" t="s">
        <v>186</v>
      </c>
      <c r="R64" s="307" t="s">
        <v>8</v>
      </c>
      <c r="S64" s="307" t="s">
        <v>77</v>
      </c>
      <c r="T64" s="307" t="s">
        <v>8</v>
      </c>
    </row>
    <row r="65" spans="3:20" s="107" customFormat="1" ht="10.5" customHeight="1" x14ac:dyDescent="0.2">
      <c r="C65" s="401" t="s">
        <v>50</v>
      </c>
      <c r="D65" s="401"/>
      <c r="E65" s="401"/>
      <c r="F65" s="401"/>
      <c r="G65" s="401"/>
      <c r="H65" s="395" t="s">
        <v>187</v>
      </c>
      <c r="I65" s="395"/>
      <c r="J65" s="395"/>
      <c r="K65" s="395"/>
      <c r="L65" s="395"/>
      <c r="M65" s="312">
        <f>((N65*1)+(P65*0.5))/$T$65</f>
        <v>0.38215082943055984</v>
      </c>
      <c r="N65" s="298">
        <v>7234</v>
      </c>
      <c r="O65" s="301">
        <f t="shared" ref="O65:O88" si="1">IF(N65="","",N65/$R65)</f>
        <v>0.70727414939382094</v>
      </c>
      <c r="P65" s="298">
        <v>2994</v>
      </c>
      <c r="Q65" s="301">
        <f t="shared" ref="Q65:Q88" si="2">IF(P65="","",P65/$R65)</f>
        <v>0.29272585060617912</v>
      </c>
      <c r="R65" s="299">
        <f>N65+P65</f>
        <v>10228</v>
      </c>
      <c r="S65" s="300">
        <f>R65/SUM(R65:R67)</f>
        <v>0.57063155545637134</v>
      </c>
      <c r="T65" s="402">
        <v>22847</v>
      </c>
    </row>
    <row r="66" spans="3:20" s="107" customFormat="1" ht="10.5" customHeight="1" x14ac:dyDescent="0.2">
      <c r="C66" s="401"/>
      <c r="D66" s="401"/>
      <c r="E66" s="401"/>
      <c r="F66" s="401"/>
      <c r="G66" s="401"/>
      <c r="H66" s="395" t="s">
        <v>188</v>
      </c>
      <c r="I66" s="395"/>
      <c r="J66" s="395"/>
      <c r="K66" s="395"/>
      <c r="L66" s="395"/>
      <c r="M66" s="312">
        <f>((N66*1)+(P66*0.5))/$T$65</f>
        <v>0.11885586729111043</v>
      </c>
      <c r="N66" s="298">
        <v>1916</v>
      </c>
      <c r="O66" s="301">
        <f t="shared" si="1"/>
        <v>0.54509246088193453</v>
      </c>
      <c r="P66" s="298">
        <v>1599</v>
      </c>
      <c r="Q66" s="301">
        <f t="shared" si="2"/>
        <v>0.45490753911806542</v>
      </c>
      <c r="R66" s="299">
        <f t="shared" ref="R66:R67" si="3">N66+P66</f>
        <v>3515</v>
      </c>
      <c r="S66" s="300">
        <f>R66/SUM(R65:R67)</f>
        <v>0.19610577995983039</v>
      </c>
      <c r="T66" s="402"/>
    </row>
    <row r="67" spans="3:20" s="107" customFormat="1" ht="10.5" customHeight="1" x14ac:dyDescent="0.2">
      <c r="C67" s="401"/>
      <c r="D67" s="401"/>
      <c r="E67" s="401"/>
      <c r="F67" s="401"/>
      <c r="G67" s="401"/>
      <c r="H67" s="395" t="s">
        <v>191</v>
      </c>
      <c r="I67" s="395"/>
      <c r="J67" s="395"/>
      <c r="K67" s="395"/>
      <c r="L67" s="395"/>
      <c r="M67" s="312">
        <f>((N67*1)+(P67*0.5))/$T$65</f>
        <v>0.1534555959206898</v>
      </c>
      <c r="N67" s="298">
        <v>2831</v>
      </c>
      <c r="O67" s="301">
        <f t="shared" si="1"/>
        <v>0.67711073905764174</v>
      </c>
      <c r="P67" s="298">
        <v>1350</v>
      </c>
      <c r="Q67" s="301">
        <f t="shared" si="2"/>
        <v>0.32288926094235831</v>
      </c>
      <c r="R67" s="299">
        <f t="shared" si="3"/>
        <v>4181</v>
      </c>
      <c r="S67" s="300">
        <f>R67/SUM(R65:R67)</f>
        <v>0.23326266458379827</v>
      </c>
      <c r="T67" s="402"/>
    </row>
    <row r="68" spans="3:20" s="107" customFormat="1" ht="10.5" customHeight="1" x14ac:dyDescent="0.2">
      <c r="C68" s="401"/>
      <c r="D68" s="401"/>
      <c r="E68" s="401"/>
      <c r="F68" s="401"/>
      <c r="G68" s="401"/>
      <c r="H68" s="395" t="s">
        <v>7</v>
      </c>
      <c r="I68" s="395"/>
      <c r="J68" s="395"/>
      <c r="K68" s="395"/>
      <c r="L68" s="395"/>
      <c r="M68" s="312">
        <f>((N68*1)+(P68*0.5))/$T$65</f>
        <v>0.65446229264236</v>
      </c>
      <c r="N68" s="302">
        <f>SUM(N65:N67)</f>
        <v>11981</v>
      </c>
      <c r="O68" s="304">
        <f t="shared" si="1"/>
        <v>0.66843338540504349</v>
      </c>
      <c r="P68" s="302">
        <f>SUM(P65:P67)</f>
        <v>5943</v>
      </c>
      <c r="Q68" s="304">
        <f t="shared" si="2"/>
        <v>0.33156661459495651</v>
      </c>
      <c r="R68" s="302">
        <f>SUM(R65:R67)</f>
        <v>17924</v>
      </c>
      <c r="S68" s="300">
        <f>R68/SUM(R65:R67)</f>
        <v>1</v>
      </c>
      <c r="T68" s="402"/>
    </row>
    <row r="69" spans="3:20" s="107" customFormat="1" ht="10.5" customHeight="1" x14ac:dyDescent="0.2">
      <c r="C69" s="401" t="s">
        <v>51</v>
      </c>
      <c r="D69" s="401"/>
      <c r="E69" s="401"/>
      <c r="F69" s="401"/>
      <c r="G69" s="401"/>
      <c r="H69" s="395" t="s">
        <v>187</v>
      </c>
      <c r="I69" s="395"/>
      <c r="J69" s="395"/>
      <c r="K69" s="395"/>
      <c r="L69" s="395"/>
      <c r="M69" s="312">
        <f>((N69*1)+(P69*0.5))/$T$69</f>
        <v>0.38003271263210869</v>
      </c>
      <c r="N69" s="298">
        <v>2498</v>
      </c>
      <c r="O69" s="301">
        <f t="shared" si="1"/>
        <v>0.70505221563646625</v>
      </c>
      <c r="P69" s="298">
        <v>1045</v>
      </c>
      <c r="Q69" s="301">
        <f t="shared" si="2"/>
        <v>0.29494778436353375</v>
      </c>
      <c r="R69" s="299">
        <f>N69+P69</f>
        <v>3543</v>
      </c>
      <c r="S69" s="300">
        <f>R69/SUM(R69:R71)</f>
        <v>0.59616355376072694</v>
      </c>
      <c r="T69" s="402">
        <v>7948</v>
      </c>
    </row>
    <row r="70" spans="3:20" s="107" customFormat="1" ht="10.5" customHeight="1" x14ac:dyDescent="0.2">
      <c r="C70" s="401"/>
      <c r="D70" s="401"/>
      <c r="E70" s="401"/>
      <c r="F70" s="401"/>
      <c r="G70" s="401"/>
      <c r="H70" s="395" t="s">
        <v>188</v>
      </c>
      <c r="I70" s="395"/>
      <c r="J70" s="395"/>
      <c r="K70" s="395"/>
      <c r="L70" s="395"/>
      <c r="M70" s="312">
        <f>((N70*1)+(P70*0.5))/$T$69</f>
        <v>0.1046804227478611</v>
      </c>
      <c r="N70" s="298">
        <v>581</v>
      </c>
      <c r="O70" s="301">
        <f t="shared" si="1"/>
        <v>0.53647276084949214</v>
      </c>
      <c r="P70" s="298">
        <v>502</v>
      </c>
      <c r="Q70" s="301">
        <f t="shared" si="2"/>
        <v>0.46352723915050786</v>
      </c>
      <c r="R70" s="299">
        <f>N70+P70</f>
        <v>1083</v>
      </c>
      <c r="S70" s="300">
        <f>R70/SUM(R69:R71)</f>
        <v>0.18223119636547197</v>
      </c>
      <c r="T70" s="402"/>
    </row>
    <row r="71" spans="3:20" s="107" customFormat="1" ht="10.5" customHeight="1" x14ac:dyDescent="0.2">
      <c r="C71" s="401"/>
      <c r="D71" s="401"/>
      <c r="E71" s="401"/>
      <c r="F71" s="401"/>
      <c r="G71" s="401"/>
      <c r="H71" s="395" t="s">
        <v>191</v>
      </c>
      <c r="I71" s="395"/>
      <c r="J71" s="395"/>
      <c r="K71" s="395"/>
      <c r="L71" s="395"/>
      <c r="M71" s="312">
        <f>((N71*1)+(P71*0.5))/$T$69</f>
        <v>0.13456215400100655</v>
      </c>
      <c r="N71" s="298">
        <v>822</v>
      </c>
      <c r="O71" s="301">
        <f t="shared" si="1"/>
        <v>0.62414578587699321</v>
      </c>
      <c r="P71" s="298">
        <v>495</v>
      </c>
      <c r="Q71" s="301">
        <f t="shared" si="2"/>
        <v>0.37585421412300685</v>
      </c>
      <c r="R71" s="299">
        <f t="shared" ref="R71" si="4">N71+P71</f>
        <v>1317</v>
      </c>
      <c r="S71" s="300">
        <f>R71/SUM(R69:R71)</f>
        <v>0.22160524987380112</v>
      </c>
      <c r="T71" s="402"/>
    </row>
    <row r="72" spans="3:20" s="107" customFormat="1" ht="10.5" customHeight="1" x14ac:dyDescent="0.2">
      <c r="C72" s="401"/>
      <c r="D72" s="401"/>
      <c r="E72" s="401"/>
      <c r="F72" s="401"/>
      <c r="G72" s="401"/>
      <c r="H72" s="395" t="s">
        <v>7</v>
      </c>
      <c r="I72" s="395"/>
      <c r="J72" s="395"/>
      <c r="K72" s="395"/>
      <c r="L72" s="395"/>
      <c r="M72" s="312">
        <f>((N72*1)+(P72*0.5))/$T$69</f>
        <v>0.61927528938097631</v>
      </c>
      <c r="N72" s="302">
        <f>SUM(N69:N71)</f>
        <v>3901</v>
      </c>
      <c r="O72" s="304">
        <f t="shared" si="1"/>
        <v>0.65640249032475184</v>
      </c>
      <c r="P72" s="302">
        <f>SUM(P69:P71)</f>
        <v>2042</v>
      </c>
      <c r="Q72" s="304">
        <f t="shared" si="2"/>
        <v>0.34359750967524821</v>
      </c>
      <c r="R72" s="302">
        <f>SUM(R69:R71)</f>
        <v>5943</v>
      </c>
      <c r="S72" s="300">
        <f>R72/SUM(R69:R71)</f>
        <v>1</v>
      </c>
      <c r="T72" s="402"/>
    </row>
    <row r="73" spans="3:20" s="107" customFormat="1" ht="10.5" customHeight="1" x14ac:dyDescent="0.2">
      <c r="C73" s="401" t="s">
        <v>52</v>
      </c>
      <c r="D73" s="401"/>
      <c r="E73" s="401"/>
      <c r="F73" s="401"/>
      <c r="G73" s="401"/>
      <c r="H73" s="395" t="s">
        <v>187</v>
      </c>
      <c r="I73" s="395"/>
      <c r="J73" s="395"/>
      <c r="K73" s="395"/>
      <c r="L73" s="395"/>
      <c r="M73" s="312">
        <f>((N73*1)+(P73*0.5))/$T$73</f>
        <v>0.48430127273191009</v>
      </c>
      <c r="N73" s="298">
        <v>17152</v>
      </c>
      <c r="O73" s="301">
        <f t="shared" si="1"/>
        <v>0.82366500192086056</v>
      </c>
      <c r="P73" s="298">
        <v>3672</v>
      </c>
      <c r="Q73" s="301">
        <f t="shared" si="2"/>
        <v>0.17633499807913947</v>
      </c>
      <c r="R73" s="299">
        <f>N73+P73</f>
        <v>20824</v>
      </c>
      <c r="S73" s="300">
        <f>R73/SUM(R73:R75)</f>
        <v>0.50655574205161891</v>
      </c>
      <c r="T73" s="402">
        <v>39207</v>
      </c>
    </row>
    <row r="74" spans="3:20" s="107" customFormat="1" ht="10.5" customHeight="1" x14ac:dyDescent="0.2">
      <c r="C74" s="401"/>
      <c r="D74" s="401"/>
      <c r="E74" s="401"/>
      <c r="F74" s="401"/>
      <c r="G74" s="401"/>
      <c r="H74" s="395" t="s">
        <v>188</v>
      </c>
      <c r="I74" s="395"/>
      <c r="J74" s="395"/>
      <c r="K74" s="395"/>
      <c r="L74" s="395"/>
      <c r="M74" s="312">
        <f>((N74*1)+(P74*0.5))/$T$73</f>
        <v>0.15971637717754483</v>
      </c>
      <c r="N74" s="298">
        <v>5403</v>
      </c>
      <c r="O74" s="301">
        <f t="shared" si="1"/>
        <v>0.75874174975424802</v>
      </c>
      <c r="P74" s="298">
        <v>1718</v>
      </c>
      <c r="Q74" s="301">
        <f t="shared" si="2"/>
        <v>0.24125825024575201</v>
      </c>
      <c r="R74" s="299">
        <f t="shared" ref="R74:R75" si="5">N74+P74</f>
        <v>7121</v>
      </c>
      <c r="S74" s="300">
        <f>R74/SUM(R73:R75)</f>
        <v>0.17322240871828554</v>
      </c>
      <c r="T74" s="402"/>
    </row>
    <row r="75" spans="3:20" s="107" customFormat="1" ht="10.5" customHeight="1" x14ac:dyDescent="0.2">
      <c r="C75" s="401"/>
      <c r="D75" s="401"/>
      <c r="E75" s="401"/>
      <c r="F75" s="401"/>
      <c r="G75" s="401"/>
      <c r="H75" s="395" t="s">
        <v>191</v>
      </c>
      <c r="I75" s="395"/>
      <c r="J75" s="395"/>
      <c r="K75" s="395"/>
      <c r="L75" s="395"/>
      <c r="M75" s="312">
        <f>((N75*1)+(P75*0.5))/$T$73</f>
        <v>0.31343892672226897</v>
      </c>
      <c r="N75" s="298">
        <v>11414</v>
      </c>
      <c r="O75" s="301">
        <f t="shared" si="1"/>
        <v>0.86706168337891221</v>
      </c>
      <c r="P75" s="298">
        <v>1750</v>
      </c>
      <c r="Q75" s="301">
        <f t="shared" si="2"/>
        <v>0.13293831662108782</v>
      </c>
      <c r="R75" s="299">
        <f t="shared" si="5"/>
        <v>13164</v>
      </c>
      <c r="S75" s="300">
        <f>R75/SUM(R73:R75)</f>
        <v>0.32022184923009561</v>
      </c>
      <c r="T75" s="402"/>
    </row>
    <row r="76" spans="3:20" s="107" customFormat="1" ht="10.5" customHeight="1" x14ac:dyDescent="0.2">
      <c r="C76" s="401"/>
      <c r="D76" s="401"/>
      <c r="E76" s="401"/>
      <c r="F76" s="401"/>
      <c r="G76" s="401"/>
      <c r="H76" s="395" t="s">
        <v>7</v>
      </c>
      <c r="I76" s="395"/>
      <c r="J76" s="395"/>
      <c r="K76" s="395"/>
      <c r="L76" s="395"/>
      <c r="M76" s="312">
        <f>((N76*1)+(P76*0.5))/$T$73</f>
        <v>0.9574565766317239</v>
      </c>
      <c r="N76" s="302">
        <f>SUM(N73:N75)</f>
        <v>33969</v>
      </c>
      <c r="O76" s="304">
        <f t="shared" si="1"/>
        <v>0.82631540538568193</v>
      </c>
      <c r="P76" s="302">
        <f>SUM(P73:P75)</f>
        <v>7140</v>
      </c>
      <c r="Q76" s="304">
        <f t="shared" si="2"/>
        <v>0.17368459461431804</v>
      </c>
      <c r="R76" s="302">
        <f>SUM(R73:R75)</f>
        <v>41109</v>
      </c>
      <c r="S76" s="300">
        <f>R76/SUM(R73:R75)</f>
        <v>1</v>
      </c>
      <c r="T76" s="402"/>
    </row>
    <row r="77" spans="3:20" s="107" customFormat="1" ht="10.5" customHeight="1" x14ac:dyDescent="0.2">
      <c r="C77" s="401" t="s">
        <v>53</v>
      </c>
      <c r="D77" s="401"/>
      <c r="E77" s="401"/>
      <c r="F77" s="401"/>
      <c r="G77" s="401"/>
      <c r="H77" s="395" t="s">
        <v>187</v>
      </c>
      <c r="I77" s="395"/>
      <c r="J77" s="395"/>
      <c r="K77" s="395"/>
      <c r="L77" s="395"/>
      <c r="M77" s="312">
        <f>((N77*1)+(P77*0.5))/$T$77</f>
        <v>0.33236042929683651</v>
      </c>
      <c r="N77" s="298">
        <v>40926</v>
      </c>
      <c r="O77" s="301">
        <f t="shared" si="1"/>
        <v>0.7637157572590878</v>
      </c>
      <c r="P77" s="298">
        <v>12662</v>
      </c>
      <c r="Q77" s="301">
        <f t="shared" si="2"/>
        <v>0.23628424274091214</v>
      </c>
      <c r="R77" s="299">
        <f>N77+P77</f>
        <v>53588</v>
      </c>
      <c r="S77" s="300">
        <f>R77/SUM(R77:R79)</f>
        <v>0.58960478831088814</v>
      </c>
      <c r="T77" s="402">
        <v>142186</v>
      </c>
    </row>
    <row r="78" spans="3:20" s="107" customFormat="1" ht="10.5" customHeight="1" x14ac:dyDescent="0.2">
      <c r="C78" s="401"/>
      <c r="D78" s="401"/>
      <c r="E78" s="401"/>
      <c r="F78" s="401"/>
      <c r="G78" s="401"/>
      <c r="H78" s="395" t="s">
        <v>188</v>
      </c>
      <c r="I78" s="395"/>
      <c r="J78" s="395"/>
      <c r="K78" s="395"/>
      <c r="L78" s="395"/>
      <c r="M78" s="312">
        <f>((N78*1)+(P78*0.5))/$T$77</f>
        <v>9.6728932525002462E-2</v>
      </c>
      <c r="N78" s="298">
        <v>9473</v>
      </c>
      <c r="O78" s="301">
        <f t="shared" si="1"/>
        <v>0.52528557169790391</v>
      </c>
      <c r="P78" s="298">
        <v>8561</v>
      </c>
      <c r="Q78" s="301">
        <f t="shared" si="2"/>
        <v>0.47471442830209604</v>
      </c>
      <c r="R78" s="299">
        <f t="shared" ref="R78:R79" si="6">N78+P78</f>
        <v>18034</v>
      </c>
      <c r="S78" s="300">
        <f>R78/SUM(R77:R79)</f>
        <v>0.19842003344775988</v>
      </c>
      <c r="T78" s="402"/>
    </row>
    <row r="79" spans="3:20" s="107" customFormat="1" ht="10.5" customHeight="1" x14ac:dyDescent="0.2">
      <c r="C79" s="401"/>
      <c r="D79" s="401"/>
      <c r="E79" s="401"/>
      <c r="F79" s="401"/>
      <c r="G79" s="401"/>
      <c r="H79" s="395" t="s">
        <v>191</v>
      </c>
      <c r="I79" s="395"/>
      <c r="J79" s="395"/>
      <c r="K79" s="395"/>
      <c r="L79" s="395"/>
      <c r="M79" s="312">
        <f>((N79*1)+(P79*0.5))/$T$77</f>
        <v>0.11686452955987228</v>
      </c>
      <c r="N79" s="298">
        <v>13967</v>
      </c>
      <c r="O79" s="301">
        <f t="shared" si="1"/>
        <v>0.72495588082632612</v>
      </c>
      <c r="P79" s="298">
        <v>5299</v>
      </c>
      <c r="Q79" s="301">
        <f t="shared" si="2"/>
        <v>0.27504411917367383</v>
      </c>
      <c r="R79" s="299">
        <f t="shared" si="6"/>
        <v>19266</v>
      </c>
      <c r="S79" s="300">
        <f>R79/SUM(R77:R79)</f>
        <v>0.21197517824135198</v>
      </c>
      <c r="T79" s="402"/>
    </row>
    <row r="80" spans="3:20" s="107" customFormat="1" ht="10.5" customHeight="1" x14ac:dyDescent="0.2">
      <c r="C80" s="401"/>
      <c r="D80" s="401"/>
      <c r="E80" s="401"/>
      <c r="F80" s="401"/>
      <c r="G80" s="401"/>
      <c r="H80" s="297"/>
      <c r="I80" s="297"/>
      <c r="J80" s="297"/>
      <c r="K80" s="297"/>
      <c r="L80" s="297"/>
      <c r="M80" s="312">
        <f>((N80*1)+(P80*0.5))/$T$77</f>
        <v>0.54595389138171124</v>
      </c>
      <c r="N80" s="302">
        <f>SUM(N77:N79)</f>
        <v>64366</v>
      </c>
      <c r="O80" s="304">
        <f t="shared" si="1"/>
        <v>0.70819030014963469</v>
      </c>
      <c r="P80" s="302">
        <f>SUM(P77:P79)</f>
        <v>26522</v>
      </c>
      <c r="Q80" s="304">
        <f t="shared" si="2"/>
        <v>0.29180969985036531</v>
      </c>
      <c r="R80" s="302">
        <f>SUM(R77:R79)</f>
        <v>90888</v>
      </c>
      <c r="S80" s="300">
        <f>R80/SUM(R77:R79)</f>
        <v>1</v>
      </c>
      <c r="T80" s="402"/>
    </row>
    <row r="81" spans="2:23" s="107" customFormat="1" ht="10.5" customHeight="1" x14ac:dyDescent="0.2">
      <c r="C81" s="401" t="s">
        <v>54</v>
      </c>
      <c r="D81" s="401"/>
      <c r="E81" s="401"/>
      <c r="F81" s="401"/>
      <c r="G81" s="401"/>
      <c r="H81" s="395" t="s">
        <v>187</v>
      </c>
      <c r="I81" s="395"/>
      <c r="J81" s="395"/>
      <c r="K81" s="395"/>
      <c r="L81" s="395"/>
      <c r="M81" s="312">
        <f>((N81*1)+(P81*0.5))/$T$81</f>
        <v>0.34817242775245832</v>
      </c>
      <c r="N81" s="298">
        <v>23148</v>
      </c>
      <c r="O81" s="301">
        <f t="shared" si="1"/>
        <v>0.76709968186638389</v>
      </c>
      <c r="P81" s="298">
        <v>7028</v>
      </c>
      <c r="Q81" s="301">
        <f t="shared" si="2"/>
        <v>0.23290031813361611</v>
      </c>
      <c r="R81" s="299">
        <f>N81+P81</f>
        <v>30176</v>
      </c>
      <c r="S81" s="300">
        <f>R81/SUM(R81:R83)</f>
        <v>0.59598672776109973</v>
      </c>
      <c r="T81" s="402">
        <v>76577</v>
      </c>
    </row>
    <row r="82" spans="2:23" s="107" customFormat="1" ht="10.5" customHeight="1" x14ac:dyDescent="0.2">
      <c r="C82" s="401"/>
      <c r="D82" s="401"/>
      <c r="E82" s="401"/>
      <c r="F82" s="401"/>
      <c r="G82" s="401"/>
      <c r="H82" s="395" t="s">
        <v>188</v>
      </c>
      <c r="I82" s="395"/>
      <c r="J82" s="395"/>
      <c r="K82" s="395"/>
      <c r="L82" s="395"/>
      <c r="M82" s="312">
        <f>((N82*1)+(P82*0.5))/$T$81</f>
        <v>9.6158115361009183E-2</v>
      </c>
      <c r="N82" s="298">
        <v>5227</v>
      </c>
      <c r="O82" s="301">
        <f t="shared" si="1"/>
        <v>0.55021052631578948</v>
      </c>
      <c r="P82" s="298">
        <v>4273</v>
      </c>
      <c r="Q82" s="301">
        <f t="shared" si="2"/>
        <v>0.44978947368421052</v>
      </c>
      <c r="R82" s="299">
        <f t="shared" ref="R82:R83" si="7">N82+P82</f>
        <v>9500</v>
      </c>
      <c r="S82" s="300">
        <f>R82/SUM(R81:R83)</f>
        <v>0.1876283773107916</v>
      </c>
      <c r="T82" s="402"/>
    </row>
    <row r="83" spans="2:23" s="107" customFormat="1" ht="10.5" customHeight="1" x14ac:dyDescent="0.2">
      <c r="C83" s="401"/>
      <c r="D83" s="401"/>
      <c r="E83" s="401"/>
      <c r="F83" s="401"/>
      <c r="G83" s="401"/>
      <c r="H83" s="395" t="s">
        <v>191</v>
      </c>
      <c r="I83" s="395"/>
      <c r="J83" s="395"/>
      <c r="K83" s="395"/>
      <c r="L83" s="395"/>
      <c r="M83" s="312">
        <f>((N83*1)+(P83*0.5))/$T$81</f>
        <v>0.12553377646029487</v>
      </c>
      <c r="N83" s="298">
        <v>8270</v>
      </c>
      <c r="O83" s="301">
        <f t="shared" si="1"/>
        <v>0.7548375319459657</v>
      </c>
      <c r="P83" s="298">
        <v>2686</v>
      </c>
      <c r="Q83" s="301">
        <f t="shared" si="2"/>
        <v>0.24516246805403433</v>
      </c>
      <c r="R83" s="299">
        <f t="shared" si="7"/>
        <v>10956</v>
      </c>
      <c r="S83" s="300">
        <f>R83/SUM(R81:R83)</f>
        <v>0.2163848949281087</v>
      </c>
      <c r="T83" s="402"/>
    </row>
    <row r="84" spans="2:23" s="107" customFormat="1" ht="10.5" customHeight="1" x14ac:dyDescent="0.2">
      <c r="C84" s="401"/>
      <c r="D84" s="401"/>
      <c r="E84" s="401"/>
      <c r="F84" s="401"/>
      <c r="G84" s="401"/>
      <c r="H84" s="395" t="s">
        <v>7</v>
      </c>
      <c r="I84" s="395"/>
      <c r="J84" s="395"/>
      <c r="K84" s="395"/>
      <c r="L84" s="395"/>
      <c r="M84" s="312">
        <f>((N84*1)+(P84*0.5))/$T$81</f>
        <v>0.56986431957376238</v>
      </c>
      <c r="N84" s="302">
        <f>SUM(N81:N83)</f>
        <v>36645</v>
      </c>
      <c r="O84" s="304">
        <f t="shared" si="1"/>
        <v>0.7237517775319956</v>
      </c>
      <c r="P84" s="302">
        <f>SUM(P81:P83)</f>
        <v>13987</v>
      </c>
      <c r="Q84" s="304">
        <f t="shared" si="2"/>
        <v>0.2762482224680044</v>
      </c>
      <c r="R84" s="302">
        <f>SUM(R81:R83)</f>
        <v>50632</v>
      </c>
      <c r="S84" s="300">
        <f>R84/SUM(R81:R83)</f>
        <v>1</v>
      </c>
      <c r="T84" s="402"/>
    </row>
    <row r="85" spans="2:23" s="107" customFormat="1" ht="10.5" customHeight="1" x14ac:dyDescent="0.2">
      <c r="C85" s="403" t="s">
        <v>29</v>
      </c>
      <c r="D85" s="403"/>
      <c r="E85" s="403"/>
      <c r="F85" s="403"/>
      <c r="G85" s="403"/>
      <c r="H85" s="395" t="s">
        <v>187</v>
      </c>
      <c r="I85" s="395"/>
      <c r="J85" s="395"/>
      <c r="K85" s="395"/>
      <c r="L85" s="395"/>
      <c r="M85" s="312">
        <f>((N85*1)+(P85*0.5))/$T$85</f>
        <v>0.36243485186916696</v>
      </c>
      <c r="N85" s="302">
        <f>N65+N69+N73+N77+N81</f>
        <v>90958</v>
      </c>
      <c r="O85" s="304">
        <f t="shared" si="1"/>
        <v>0.76849246783092118</v>
      </c>
      <c r="P85" s="303">
        <f>P65+P69+P73+P77+P81</f>
        <v>27401</v>
      </c>
      <c r="Q85" s="304">
        <f t="shared" si="2"/>
        <v>0.23150753216907882</v>
      </c>
      <c r="R85" s="302">
        <f>R65+R69+R73+R77+R81</f>
        <v>118359</v>
      </c>
      <c r="S85" s="300">
        <f>R85/SUM(R85:R87)</f>
        <v>0.57317817294281725</v>
      </c>
      <c r="T85" s="402">
        <f>T65+T69+T73+T77+T81</f>
        <v>288765</v>
      </c>
    </row>
    <row r="86" spans="2:23" s="107" customFormat="1" ht="10.5" customHeight="1" x14ac:dyDescent="0.2">
      <c r="C86" s="403"/>
      <c r="D86" s="403"/>
      <c r="E86" s="403"/>
      <c r="F86" s="403"/>
      <c r="G86" s="403"/>
      <c r="H86" s="395" t="s">
        <v>188</v>
      </c>
      <c r="I86" s="395"/>
      <c r="J86" s="395"/>
      <c r="K86" s="395"/>
      <c r="L86" s="395"/>
      <c r="M86" s="312">
        <f>((N86*1)+(P86*0.5))/$T$85</f>
        <v>0.1070991983100445</v>
      </c>
      <c r="N86" s="302">
        <f>N66+N70+N74+N78+N82</f>
        <v>22600</v>
      </c>
      <c r="O86" s="304">
        <f t="shared" si="1"/>
        <v>0.57575217180852423</v>
      </c>
      <c r="P86" s="303">
        <f>P66+P70+P74+P78+P82</f>
        <v>16653</v>
      </c>
      <c r="Q86" s="304">
        <f t="shared" si="2"/>
        <v>0.42424782819147583</v>
      </c>
      <c r="R86" s="302">
        <f t="shared" ref="R86:R87" si="8">R66+R70+R74+R78+R82</f>
        <v>39253</v>
      </c>
      <c r="S86" s="300">
        <f>R86/SUM(R85:R87)</f>
        <v>0.19009084921741826</v>
      </c>
      <c r="T86" s="402"/>
    </row>
    <row r="87" spans="2:23" s="107" customFormat="1" ht="10.5" customHeight="1" x14ac:dyDescent="0.2">
      <c r="B87" s="305"/>
      <c r="C87" s="403"/>
      <c r="D87" s="403"/>
      <c r="E87" s="403"/>
      <c r="F87" s="403"/>
      <c r="G87" s="403"/>
      <c r="H87" s="395" t="s">
        <v>191</v>
      </c>
      <c r="I87" s="395"/>
      <c r="J87" s="395"/>
      <c r="K87" s="395"/>
      <c r="L87" s="395"/>
      <c r="M87" s="312">
        <f>((N87*1)+(P87*0.5))/$T$85</f>
        <v>0.149235537547833</v>
      </c>
      <c r="N87" s="302">
        <f>N67+N71+N75+N79+N83</f>
        <v>37304</v>
      </c>
      <c r="O87" s="304">
        <f t="shared" si="1"/>
        <v>0.76311267490385404</v>
      </c>
      <c r="P87" s="303">
        <f>P67+P71+P75+P79+P83</f>
        <v>11580</v>
      </c>
      <c r="Q87" s="304">
        <f t="shared" si="2"/>
        <v>0.23688732509614599</v>
      </c>
      <c r="R87" s="302">
        <f t="shared" si="8"/>
        <v>48884</v>
      </c>
      <c r="S87" s="300">
        <f>R87/SUM(R85:R87)</f>
        <v>0.23673097783976446</v>
      </c>
      <c r="T87" s="402"/>
    </row>
    <row r="88" spans="2:23" s="107" customFormat="1" ht="10.5" customHeight="1" x14ac:dyDescent="0.2">
      <c r="B88" s="305"/>
      <c r="C88" s="403"/>
      <c r="D88" s="403"/>
      <c r="E88" s="403"/>
      <c r="F88" s="403"/>
      <c r="G88" s="403"/>
      <c r="H88" s="395" t="s">
        <v>7</v>
      </c>
      <c r="I88" s="395"/>
      <c r="J88" s="395"/>
      <c r="K88" s="395"/>
      <c r="L88" s="395"/>
      <c r="M88" s="312">
        <f>((N88*1)+(P88*0.5))/$T$85</f>
        <v>0.61876958772704449</v>
      </c>
      <c r="N88" s="302">
        <f>SUM(N85:N87)</f>
        <v>150862</v>
      </c>
      <c r="O88" s="304">
        <f t="shared" si="1"/>
        <v>0.73058073764140707</v>
      </c>
      <c r="P88" s="302">
        <f>SUM(P85:P87)</f>
        <v>55634</v>
      </c>
      <c r="Q88" s="304">
        <f t="shared" si="2"/>
        <v>0.26941926235859293</v>
      </c>
      <c r="R88" s="302">
        <f>SUM(R85:R87)</f>
        <v>206496</v>
      </c>
      <c r="S88" s="300">
        <f>R88/SUM(R85:R87)</f>
        <v>1</v>
      </c>
      <c r="T88" s="402"/>
    </row>
    <row r="89" spans="2:23" s="107" customFormat="1" ht="10.5" customHeight="1" x14ac:dyDescent="0.2">
      <c r="C89" s="107" t="s">
        <v>181</v>
      </c>
      <c r="D89" s="306"/>
      <c r="E89" s="306"/>
      <c r="F89" s="306"/>
      <c r="G89" s="306"/>
      <c r="H89" s="306"/>
      <c r="I89" s="306"/>
      <c r="J89" s="306"/>
      <c r="K89" s="306"/>
      <c r="L89" s="306"/>
      <c r="M89" s="313"/>
      <c r="N89" s="314"/>
      <c r="O89" s="314"/>
      <c r="P89" s="314"/>
      <c r="Q89" s="314"/>
      <c r="R89" s="314"/>
      <c r="S89" s="314"/>
      <c r="T89" s="314"/>
    </row>
    <row r="90" spans="2:23" s="107" customFormat="1" ht="10.5" customHeight="1" x14ac:dyDescent="0.2">
      <c r="C90" s="305" t="s">
        <v>121</v>
      </c>
      <c r="D90" s="306"/>
      <c r="E90" s="306"/>
      <c r="F90" s="306"/>
      <c r="G90" s="306"/>
      <c r="H90" s="306"/>
      <c r="I90" s="306"/>
      <c r="J90" s="306"/>
      <c r="K90" s="306"/>
      <c r="L90" s="306"/>
      <c r="M90" s="313"/>
      <c r="N90" s="314"/>
      <c r="O90" s="314"/>
      <c r="P90" s="314"/>
      <c r="Q90" s="314"/>
      <c r="R90" s="314"/>
      <c r="S90" s="314"/>
      <c r="T90" s="314"/>
    </row>
    <row r="91" spans="2:23" s="107" customFormat="1" ht="10.5" customHeight="1" x14ac:dyDescent="0.2">
      <c r="M91" s="315"/>
      <c r="O91" s="315"/>
      <c r="S91" s="315"/>
    </row>
    <row r="92" spans="2:23" s="107" customFormat="1" ht="10.5" customHeight="1" x14ac:dyDescent="0.2">
      <c r="O92" s="315"/>
      <c r="S92" s="315"/>
    </row>
    <row r="93" spans="2:23" ht="10.5" customHeight="1" x14ac:dyDescent="0.2">
      <c r="B93" s="12"/>
      <c r="M93" s="12"/>
      <c r="O93" s="93"/>
      <c r="S93" s="93"/>
      <c r="V93" s="38"/>
      <c r="W93" s="38"/>
    </row>
    <row r="94" spans="2:23" ht="10.5" customHeight="1" x14ac:dyDescent="0.2">
      <c r="B94" s="12"/>
      <c r="M94" s="12"/>
      <c r="O94" s="12"/>
      <c r="S94" s="12"/>
      <c r="V94" s="38"/>
      <c r="W94" s="38"/>
    </row>
    <row r="95" spans="2:23" ht="10.5" customHeight="1" x14ac:dyDescent="0.2">
      <c r="B95" s="12"/>
      <c r="V95" s="38"/>
      <c r="W95" s="38"/>
    </row>
    <row r="96" spans="2:23" ht="10.5" customHeight="1" x14ac:dyDescent="0.2">
      <c r="B96" s="12"/>
      <c r="M96" s="12"/>
      <c r="O96" s="12"/>
      <c r="S96" s="12"/>
      <c r="V96" s="38"/>
      <c r="W96" s="38"/>
    </row>
    <row r="97" spans="2:23" ht="10.5" customHeight="1" x14ac:dyDescent="0.2">
      <c r="V97" s="38"/>
      <c r="W97" s="38"/>
    </row>
    <row r="98" spans="2:23" ht="10.5" customHeight="1" x14ac:dyDescent="0.2">
      <c r="B98" s="12"/>
      <c r="M98" s="12"/>
      <c r="O98" s="12"/>
      <c r="S98" s="12"/>
      <c r="V98" s="38"/>
      <c r="W98" s="38"/>
    </row>
    <row r="99" spans="2:23" ht="10.5" customHeight="1" x14ac:dyDescent="0.2">
      <c r="B99" s="12"/>
      <c r="M99" s="93"/>
      <c r="O99" s="93"/>
      <c r="S99" s="93"/>
      <c r="V99" s="38"/>
      <c r="W99" s="38"/>
    </row>
    <row r="100" spans="2:23" ht="10.5" customHeight="1" x14ac:dyDescent="0.2">
      <c r="B100" s="12"/>
      <c r="M100" s="12"/>
      <c r="O100" s="12"/>
      <c r="S100" s="12"/>
      <c r="V100" s="38"/>
      <c r="W100" s="38"/>
    </row>
    <row r="101" spans="2:23" ht="10.5" customHeight="1" x14ac:dyDescent="0.2">
      <c r="B101" s="12"/>
      <c r="M101" s="12"/>
      <c r="O101" s="12"/>
      <c r="S101" s="12"/>
      <c r="V101" s="38"/>
      <c r="W101" s="38"/>
    </row>
    <row r="102" spans="2:23" ht="10.5" customHeight="1" x14ac:dyDescent="0.2">
      <c r="B102" s="12"/>
      <c r="M102" s="12"/>
      <c r="O102" s="12"/>
      <c r="S102" s="12"/>
      <c r="V102" s="38"/>
      <c r="W102" s="38"/>
    </row>
    <row r="103" spans="2:23" ht="10.5" customHeight="1" x14ac:dyDescent="0.2">
      <c r="B103" s="12"/>
      <c r="V103" s="38"/>
      <c r="W103" s="38"/>
    </row>
    <row r="104" spans="2:23" ht="10.5" customHeight="1" x14ac:dyDescent="0.2">
      <c r="B104" s="12"/>
      <c r="M104" s="12"/>
      <c r="O104" s="12"/>
      <c r="S104" s="12"/>
      <c r="V104" s="38"/>
      <c r="W104" s="38"/>
    </row>
    <row r="105" spans="2:23" ht="10.5" customHeight="1" x14ac:dyDescent="0.2">
      <c r="V105" s="38"/>
      <c r="W105" s="38"/>
    </row>
    <row r="106" spans="2:23" ht="10.5" customHeight="1" x14ac:dyDescent="0.2">
      <c r="B106" s="12"/>
      <c r="V106" s="38"/>
      <c r="W106" s="38"/>
    </row>
    <row r="107" spans="2:23" ht="10.5" customHeight="1" x14ac:dyDescent="0.2">
      <c r="B107" s="12"/>
      <c r="M107" s="93"/>
      <c r="O107" s="93"/>
      <c r="V107" s="38"/>
      <c r="W107" s="38"/>
    </row>
    <row r="108" spans="2:23" ht="10.5" customHeight="1" x14ac:dyDescent="0.2">
      <c r="B108" s="12"/>
      <c r="M108" s="12"/>
      <c r="O108" s="12"/>
      <c r="V108" s="38"/>
      <c r="W108" s="38"/>
    </row>
    <row r="109" spans="2:23" ht="10.5" customHeight="1" x14ac:dyDescent="0.2">
      <c r="B109" s="12"/>
      <c r="M109" s="12"/>
      <c r="O109" s="12"/>
    </row>
    <row r="110" spans="2:23" ht="10.5" customHeight="1" x14ac:dyDescent="0.2">
      <c r="B110" s="12"/>
      <c r="M110" s="12"/>
      <c r="O110" s="12"/>
    </row>
    <row r="111" spans="2:23" ht="10.5" customHeight="1" x14ac:dyDescent="0.2">
      <c r="B111" s="12"/>
    </row>
    <row r="112" spans="2:23" ht="10.5" customHeight="1" x14ac:dyDescent="0.2">
      <c r="B112" s="12"/>
      <c r="M112" s="12"/>
      <c r="O112" s="12"/>
    </row>
    <row r="113" spans="2:18" ht="10.5" customHeight="1" x14ac:dyDescent="0.2"/>
    <row r="114" spans="2:18" ht="10.5" customHeight="1" x14ac:dyDescent="0.2">
      <c r="B114" s="12"/>
      <c r="G114" s="12"/>
      <c r="H114" s="12"/>
      <c r="K114" s="12"/>
      <c r="L114" s="12"/>
      <c r="O114" s="12"/>
      <c r="P114" s="12"/>
    </row>
    <row r="115" spans="2:18" ht="10.5" customHeight="1" x14ac:dyDescent="0.2">
      <c r="B115" s="12"/>
      <c r="G115" s="12"/>
      <c r="H115" s="12"/>
      <c r="K115" s="12"/>
      <c r="L115" s="12"/>
      <c r="O115" s="12"/>
      <c r="P115" s="12"/>
    </row>
    <row r="116" spans="2:18" ht="10.5" customHeight="1" x14ac:dyDescent="0.2">
      <c r="B116" s="12"/>
      <c r="G116" s="12"/>
      <c r="H116" s="12"/>
      <c r="K116" s="12"/>
      <c r="L116" s="12"/>
      <c r="O116" s="12"/>
      <c r="P116" s="12"/>
    </row>
    <row r="117" spans="2:18" ht="10.5" customHeight="1" x14ac:dyDescent="0.2">
      <c r="B117" s="12"/>
      <c r="G117" s="12"/>
      <c r="H117" s="12"/>
      <c r="K117" s="12"/>
      <c r="L117" s="12"/>
      <c r="O117" s="12"/>
      <c r="P117" s="12"/>
    </row>
    <row r="118" spans="2:18" ht="10.5" customHeight="1" x14ac:dyDescent="0.2">
      <c r="B118" s="12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</row>
    <row r="119" spans="2:18" ht="10.5" customHeight="1" x14ac:dyDescent="0.2">
      <c r="B119" s="12"/>
    </row>
    <row r="120" spans="2:18" ht="10.5" customHeight="1" x14ac:dyDescent="0.2">
      <c r="B120" s="12"/>
      <c r="G120" s="12"/>
      <c r="H120" s="12"/>
      <c r="K120" s="12"/>
      <c r="L120" s="12"/>
      <c r="O120" s="12"/>
      <c r="P120" s="12"/>
    </row>
    <row r="121" spans="2:18" ht="10.5" customHeight="1" x14ac:dyDescent="0.2"/>
    <row r="122" spans="2:18" ht="10.5" customHeight="1" x14ac:dyDescent="0.2"/>
    <row r="123" spans="2:18" ht="10.5" customHeight="1" x14ac:dyDescent="0.2"/>
    <row r="124" spans="2:18" ht="10.5" customHeight="1" x14ac:dyDescent="0.2"/>
    <row r="125" spans="2:18" ht="10.5" customHeight="1" x14ac:dyDescent="0.2"/>
    <row r="126" spans="2:18" ht="10.5" customHeight="1" x14ac:dyDescent="0.2"/>
    <row r="127" spans="2:18" ht="10.5" customHeight="1" x14ac:dyDescent="0.2"/>
    <row r="128" spans="2:1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</sheetData>
  <mergeCells count="43">
    <mergeCell ref="H84:L84"/>
    <mergeCell ref="C85:G88"/>
    <mergeCell ref="H85:L85"/>
    <mergeCell ref="T85:T88"/>
    <mergeCell ref="H86:L86"/>
    <mergeCell ref="H87:L87"/>
    <mergeCell ref="H88:L88"/>
    <mergeCell ref="C81:G84"/>
    <mergeCell ref="H81:L81"/>
    <mergeCell ref="T81:T84"/>
    <mergeCell ref="H82:L82"/>
    <mergeCell ref="H83:L83"/>
    <mergeCell ref="C77:G80"/>
    <mergeCell ref="H77:L77"/>
    <mergeCell ref="T77:T80"/>
    <mergeCell ref="H78:L78"/>
    <mergeCell ref="H79:L79"/>
    <mergeCell ref="C73:G76"/>
    <mergeCell ref="H73:L73"/>
    <mergeCell ref="T73:T76"/>
    <mergeCell ref="H74:L74"/>
    <mergeCell ref="H75:L75"/>
    <mergeCell ref="H76:L76"/>
    <mergeCell ref="C69:G72"/>
    <mergeCell ref="H69:L69"/>
    <mergeCell ref="T69:T72"/>
    <mergeCell ref="H70:L70"/>
    <mergeCell ref="H71:L71"/>
    <mergeCell ref="H72:L72"/>
    <mergeCell ref="C65:G68"/>
    <mergeCell ref="H65:L65"/>
    <mergeCell ref="T65:T68"/>
    <mergeCell ref="H66:L66"/>
    <mergeCell ref="H67:L67"/>
    <mergeCell ref="H68:L68"/>
    <mergeCell ref="C59:T59"/>
    <mergeCell ref="C60:G64"/>
    <mergeCell ref="H60:L64"/>
    <mergeCell ref="M60:M64"/>
    <mergeCell ref="N60:O63"/>
    <mergeCell ref="P60:Q63"/>
    <mergeCell ref="R60:S63"/>
    <mergeCell ref="T60:T63"/>
  </mergeCells>
  <pageMargins left="0.7" right="0.7" top="0.75" bottom="0.75" header="0.3" footer="0.3"/>
  <pageSetup paperSize="9" scale="57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ignoredErrors>
    <ignoredError sqref="O66:T68 O65:S65 O70:T72 O69:S69 O74:T76 O73:S73 O78:T80 O77:S77 O82:T88 O81:S8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8F1AF-7DBE-4B86-82D4-E0B44C750F95}">
  <sheetPr>
    <tabColor rgb="FF007B5F"/>
  </sheetPr>
  <dimension ref="A2:Q5"/>
  <sheetViews>
    <sheetView showGridLines="0" workbookViewId="0"/>
  </sheetViews>
  <sheetFormatPr baseColWidth="10" defaultRowHeight="12.75" x14ac:dyDescent="0.2"/>
  <sheetData>
    <row r="2" spans="1:17" ht="10.5" customHeight="1" x14ac:dyDescent="0.2">
      <c r="B2" s="192" t="s">
        <v>0</v>
      </c>
      <c r="C2" s="192"/>
      <c r="D2" s="192"/>
      <c r="E2" s="192"/>
      <c r="F2" s="192"/>
      <c r="P2" s="38"/>
      <c r="Q2" s="38"/>
    </row>
    <row r="3" spans="1:17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P3" s="38"/>
      <c r="Q3" s="38"/>
    </row>
    <row r="5" spans="1:17" x14ac:dyDescent="0.2">
      <c r="A5" s="276" t="s">
        <v>133</v>
      </c>
    </row>
  </sheetData>
  <hyperlinks>
    <hyperlink ref="B2" location="Índice!A1" display="Informe censo de centros residenciales de servicios sociales" xr:uid="{91E5E254-93B6-4783-9378-1C2139B8ADB3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F233-82B4-4DDB-AF2D-A0917433CB24}">
  <sheetPr codeName="Hoja31">
    <tabColor theme="7" tint="0.39997558519241921"/>
    <pageSetUpPr fitToPage="1"/>
  </sheetPr>
  <dimension ref="B5:R928"/>
  <sheetViews>
    <sheetView showGridLines="0" zoomScaleNormal="100" zoomScaleSheetLayoutView="100" workbookViewId="0"/>
  </sheetViews>
  <sheetFormatPr baseColWidth="10" defaultRowHeight="12.75" x14ac:dyDescent="0.2"/>
  <cols>
    <col min="1" max="1" width="1.7109375" customWidth="1"/>
    <col min="2" max="3" width="7.42578125" customWidth="1"/>
    <col min="4" max="4" width="13.85546875" customWidth="1"/>
    <col min="5" max="5" width="11.140625" customWidth="1"/>
    <col min="6" max="6" width="10.140625" customWidth="1"/>
    <col min="7" max="7" width="7.42578125" customWidth="1"/>
    <col min="8" max="8" width="10.140625" customWidth="1"/>
    <col min="9" max="9" width="7.42578125" customWidth="1"/>
    <col min="10" max="10" width="10.140625" customWidth="1"/>
    <col min="11" max="11" width="7.42578125" customWidth="1"/>
    <col min="12" max="12" width="10.140625" customWidth="1"/>
    <col min="13" max="13" width="7.42578125" customWidth="1"/>
    <col min="14" max="14" width="10.140625" customWidth="1"/>
    <col min="15" max="15" width="7.42578125" customWidth="1"/>
    <col min="16" max="16" width="10.140625" customWidth="1"/>
    <col min="17" max="33" width="7.42578125" customWidth="1"/>
  </cols>
  <sheetData>
    <row r="5" spans="2:18" x14ac:dyDescent="0.2">
      <c r="B5" s="276" t="s">
        <v>157</v>
      </c>
    </row>
    <row r="6" spans="2:18" ht="10.5" customHeight="1" x14ac:dyDescent="0.2">
      <c r="H6" s="12"/>
      <c r="I6" s="12"/>
      <c r="J6" s="12"/>
      <c r="P6" s="106"/>
      <c r="Q6" s="106"/>
      <c r="R6" s="106"/>
    </row>
    <row r="7" spans="2:18" ht="15" customHeight="1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98"/>
      <c r="N7" s="12"/>
      <c r="O7" s="12"/>
      <c r="P7" s="12"/>
    </row>
    <row r="8" spans="2:18" ht="15" customHeight="1" x14ac:dyDescent="0.2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2:18" ht="15" customHeight="1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2:18" ht="15" customHeight="1" x14ac:dyDescent="0.2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2:18" ht="10.5" customHeight="1" x14ac:dyDescent="0.2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2:18" ht="10.5" customHeight="1" x14ac:dyDescent="0.2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8" ht="10.5" customHeight="1" x14ac:dyDescent="0.2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2:18" ht="10.5" customHeight="1" x14ac:dyDescent="0.2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2:18" ht="10.5" customHeight="1" x14ac:dyDescent="0.2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2:18" ht="10.5" customHeight="1" x14ac:dyDescent="0.2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6" ht="10.5" customHeight="1" x14ac:dyDescent="0.2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6" ht="10.5" customHeight="1" x14ac:dyDescent="0.2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6" ht="10.5" customHeight="1" x14ac:dyDescent="0.2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6" ht="10.5" customHeight="1" x14ac:dyDescent="0.2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6" ht="10.5" customHeight="1" x14ac:dyDescent="0.2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6" ht="10.5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2:16" ht="10.5" customHeight="1" x14ac:dyDescent="0.2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2:16" ht="10.5" customHeight="1" x14ac:dyDescent="0.2">
      <c r="B24" s="92"/>
      <c r="C24" s="92"/>
      <c r="D24" s="92"/>
      <c r="E24" s="92"/>
      <c r="F24" s="92"/>
      <c r="G24" s="12"/>
      <c r="H24" s="92"/>
      <c r="I24" s="92"/>
      <c r="J24" s="92"/>
      <c r="K24" s="92"/>
      <c r="L24" s="92"/>
      <c r="M24" s="92"/>
      <c r="N24" s="92"/>
      <c r="O24" s="92"/>
      <c r="P24" s="92"/>
    </row>
    <row r="25" spans="2:16" ht="10.5" customHeight="1" x14ac:dyDescent="0.2">
      <c r="B25" s="92"/>
      <c r="C25" s="92"/>
      <c r="D25" s="92"/>
      <c r="E25" s="92"/>
      <c r="F25" s="92"/>
      <c r="G25" s="12"/>
      <c r="H25" s="92"/>
      <c r="I25" s="92"/>
      <c r="J25" s="92"/>
      <c r="K25" s="92"/>
      <c r="L25" s="92"/>
      <c r="M25" s="92"/>
      <c r="N25" s="92"/>
      <c r="O25" s="92"/>
      <c r="P25" s="92"/>
    </row>
    <row r="26" spans="2:16" ht="10.5" customHeight="1" x14ac:dyDescent="0.2">
      <c r="B26" s="92"/>
      <c r="C26" s="92"/>
      <c r="D26" s="92"/>
      <c r="E26" s="92"/>
      <c r="F26" s="92"/>
      <c r="G26" s="12"/>
      <c r="H26" s="92"/>
      <c r="I26" s="92"/>
      <c r="J26" s="92"/>
      <c r="K26" s="92"/>
      <c r="L26" s="92"/>
      <c r="M26" s="92"/>
      <c r="N26" s="92"/>
      <c r="O26" s="92"/>
      <c r="P26" s="92"/>
    </row>
    <row r="27" spans="2:16" ht="10.5" customHeight="1" x14ac:dyDescent="0.2"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</row>
    <row r="28" spans="2:16" ht="10.5" customHeight="1" x14ac:dyDescent="0.2"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</row>
    <row r="29" spans="2:16" ht="10.5" customHeight="1" x14ac:dyDescent="0.2">
      <c r="B29" s="92"/>
      <c r="C29" s="92"/>
      <c r="D29" s="92"/>
      <c r="E29" s="92"/>
      <c r="F29" s="92"/>
      <c r="G29" s="93"/>
      <c r="H29" s="92"/>
      <c r="I29" s="93"/>
      <c r="J29" s="92"/>
      <c r="K29" s="93"/>
      <c r="L29" s="92"/>
      <c r="M29" s="93"/>
      <c r="N29" s="92"/>
      <c r="O29" s="92"/>
      <c r="P29" s="92"/>
    </row>
    <row r="30" spans="2:16" ht="10.5" customHeight="1" x14ac:dyDescent="0.2"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</row>
    <row r="31" spans="2:16" ht="10.5" customHeight="1" x14ac:dyDescent="0.2"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</row>
    <row r="32" spans="2:16" ht="10.5" customHeight="1" x14ac:dyDescent="0.2"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</row>
    <row r="33" spans="2:16" ht="10.5" customHeight="1" x14ac:dyDescent="0.2"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</row>
    <row r="34" spans="2:16" ht="10.5" customHeight="1" x14ac:dyDescent="0.2"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</row>
    <row r="35" spans="2:16" ht="10.5" customHeight="1" x14ac:dyDescent="0.2">
      <c r="F35" s="110"/>
      <c r="K35" s="110"/>
    </row>
    <row r="36" spans="2:16" ht="10.5" customHeight="1" x14ac:dyDescent="0.2">
      <c r="B36" s="38"/>
      <c r="F36" s="110"/>
      <c r="K36" s="110"/>
    </row>
    <row r="37" spans="2:16" ht="10.5" customHeight="1" x14ac:dyDescent="0.2">
      <c r="B37" s="38"/>
      <c r="F37" s="110"/>
      <c r="K37" s="110"/>
    </row>
    <row r="38" spans="2:16" ht="10.5" customHeight="1" x14ac:dyDescent="0.2">
      <c r="B38" s="38"/>
      <c r="F38" s="110"/>
      <c r="K38" s="110"/>
    </row>
    <row r="39" spans="2:16" ht="10.5" customHeight="1" x14ac:dyDescent="0.2">
      <c r="B39" s="38"/>
      <c r="F39" s="110"/>
      <c r="K39" s="110"/>
    </row>
    <row r="40" spans="2:16" ht="10.5" customHeight="1" x14ac:dyDescent="0.2">
      <c r="B40" s="38"/>
      <c r="F40" s="110"/>
      <c r="K40" s="110"/>
    </row>
    <row r="41" spans="2:16" ht="10.5" customHeight="1" x14ac:dyDescent="0.2">
      <c r="B41" s="38"/>
      <c r="K41" s="110"/>
    </row>
    <row r="42" spans="2:16" ht="10.5" customHeight="1" x14ac:dyDescent="0.2">
      <c r="B42" s="38"/>
    </row>
    <row r="43" spans="2:16" ht="10.5" customHeight="1" x14ac:dyDescent="0.2"/>
    <row r="44" spans="2:16" ht="10.5" customHeight="1" x14ac:dyDescent="0.2"/>
    <row r="45" spans="2:16" ht="10.5" customHeight="1" x14ac:dyDescent="0.2"/>
    <row r="46" spans="2:16" ht="10.5" customHeight="1" x14ac:dyDescent="0.2"/>
    <row r="47" spans="2:16" ht="10.5" customHeight="1" x14ac:dyDescent="0.2"/>
    <row r="48" spans="2:16" ht="10.5" customHeight="1" x14ac:dyDescent="0.2"/>
    <row r="49" spans="2:9" ht="10.5" customHeight="1" x14ac:dyDescent="0.2">
      <c r="H49" s="106"/>
      <c r="I49" s="106"/>
    </row>
    <row r="50" spans="2:9" ht="10.5" customHeight="1" x14ac:dyDescent="0.2">
      <c r="H50" s="106"/>
      <c r="I50" s="106"/>
    </row>
    <row r="51" spans="2:9" ht="10.5" customHeight="1" x14ac:dyDescent="0.2">
      <c r="H51" s="106"/>
      <c r="I51" s="106"/>
    </row>
    <row r="52" spans="2:9" ht="10.5" customHeight="1" x14ac:dyDescent="0.2">
      <c r="H52" s="106"/>
      <c r="I52" s="106"/>
    </row>
    <row r="53" spans="2:9" ht="10.5" customHeight="1" x14ac:dyDescent="0.2"/>
    <row r="54" spans="2:9" ht="10.5" customHeight="1" x14ac:dyDescent="0.2"/>
    <row r="55" spans="2:9" ht="10.5" customHeight="1" x14ac:dyDescent="0.2"/>
    <row r="56" spans="2:9" ht="10.5" customHeight="1" x14ac:dyDescent="0.2"/>
    <row r="57" spans="2:9" ht="10.5" customHeight="1" x14ac:dyDescent="0.2"/>
    <row r="58" spans="2:9" ht="10.5" customHeight="1" x14ac:dyDescent="0.2"/>
    <row r="59" spans="2:9" ht="10.5" customHeight="1" x14ac:dyDescent="0.2"/>
    <row r="60" spans="2:9" ht="10.5" customHeight="1" x14ac:dyDescent="0.2"/>
    <row r="61" spans="2:9" ht="10.5" customHeight="1" x14ac:dyDescent="0.2">
      <c r="B61" s="373" t="s">
        <v>5</v>
      </c>
      <c r="C61" s="373"/>
      <c r="D61" s="373"/>
      <c r="E61" s="373"/>
      <c r="F61" s="373"/>
      <c r="G61" s="373"/>
      <c r="H61" s="373"/>
    </row>
    <row r="62" spans="2:9" ht="10.5" customHeight="1" x14ac:dyDescent="0.2">
      <c r="B62" s="209"/>
      <c r="C62" s="209"/>
      <c r="D62" s="209"/>
      <c r="E62" s="209"/>
      <c r="F62" s="209"/>
      <c r="G62" s="373" t="s">
        <v>68</v>
      </c>
      <c r="H62" s="373"/>
    </row>
    <row r="63" spans="2:9" ht="10.5" customHeight="1" x14ac:dyDescent="0.2">
      <c r="B63" s="373" t="s">
        <v>48</v>
      </c>
      <c r="C63" s="373"/>
      <c r="D63" s="373"/>
      <c r="E63" s="373"/>
      <c r="F63" s="373"/>
      <c r="G63" s="210" t="s">
        <v>49</v>
      </c>
      <c r="H63" s="210" t="s">
        <v>30</v>
      </c>
    </row>
    <row r="64" spans="2:9" ht="10.5" customHeight="1" x14ac:dyDescent="0.2">
      <c r="B64" s="215" t="s">
        <v>123</v>
      </c>
      <c r="C64" s="215"/>
      <c r="D64" s="215"/>
      <c r="E64" s="215"/>
      <c r="F64" s="215"/>
      <c r="G64" s="219">
        <v>13401</v>
      </c>
      <c r="H64" s="219">
        <v>286</v>
      </c>
    </row>
    <row r="65" spans="2:8" ht="10.5" customHeight="1" x14ac:dyDescent="0.2">
      <c r="B65" s="375" t="s">
        <v>36</v>
      </c>
      <c r="C65" s="375"/>
      <c r="D65" s="375"/>
      <c r="E65" s="375"/>
      <c r="F65" s="375"/>
      <c r="G65" s="219">
        <v>36034.180722891564</v>
      </c>
      <c r="H65" s="219">
        <v>1169</v>
      </c>
    </row>
    <row r="66" spans="2:8" ht="10.5" customHeight="1" x14ac:dyDescent="0.2">
      <c r="B66" s="375" t="s">
        <v>29</v>
      </c>
      <c r="C66" s="375"/>
      <c r="D66" s="375"/>
      <c r="E66" s="375"/>
      <c r="F66" s="375"/>
      <c r="G66" s="221">
        <v>49435.180722891564</v>
      </c>
      <c r="H66" s="221">
        <v>1455</v>
      </c>
    </row>
    <row r="67" spans="2:8" ht="10.5" customHeight="1" x14ac:dyDescent="0.2"/>
    <row r="68" spans="2:8" ht="10.5" customHeight="1" x14ac:dyDescent="0.2"/>
    <row r="69" spans="2:8" ht="10.5" customHeight="1" x14ac:dyDescent="0.2"/>
    <row r="70" spans="2:8" ht="10.5" customHeight="1" x14ac:dyDescent="0.2"/>
    <row r="71" spans="2:8" ht="10.5" customHeight="1" x14ac:dyDescent="0.2"/>
    <row r="72" spans="2:8" ht="10.5" customHeight="1" x14ac:dyDescent="0.2"/>
    <row r="73" spans="2:8" ht="10.5" customHeight="1" x14ac:dyDescent="0.2"/>
    <row r="74" spans="2:8" ht="10.5" customHeight="1" x14ac:dyDescent="0.2"/>
    <row r="75" spans="2:8" ht="10.5" customHeight="1" x14ac:dyDescent="0.2"/>
    <row r="76" spans="2:8" ht="10.5" customHeight="1" x14ac:dyDescent="0.2"/>
    <row r="77" spans="2:8" ht="10.5" customHeight="1" x14ac:dyDescent="0.2"/>
    <row r="78" spans="2:8" ht="10.5" customHeight="1" x14ac:dyDescent="0.2"/>
    <row r="79" spans="2:8" ht="10.5" customHeight="1" x14ac:dyDescent="0.2"/>
    <row r="80" spans="2:8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</sheetData>
  <mergeCells count="5">
    <mergeCell ref="B61:H61"/>
    <mergeCell ref="B63:F63"/>
    <mergeCell ref="B65:F65"/>
    <mergeCell ref="B66:F66"/>
    <mergeCell ref="G62:H62"/>
  </mergeCells>
  <pageMargins left="0.7" right="0.7" top="0.75" bottom="0.75" header="0.3" footer="0.3"/>
  <pageSetup paperSize="9" scale="63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4E535-3821-4463-AE25-A7638ECDDFF8}">
  <sheetPr codeName="Hoja32">
    <tabColor theme="7" tint="0.39997558519241921"/>
    <pageSetUpPr fitToPage="1"/>
  </sheetPr>
  <dimension ref="A5:Q926"/>
  <sheetViews>
    <sheetView showGridLines="0" topLeftCell="A18" zoomScaleNormal="100" zoomScaleSheetLayoutView="100" workbookViewId="0"/>
  </sheetViews>
  <sheetFormatPr baseColWidth="10" defaultRowHeight="12.75" x14ac:dyDescent="0.2"/>
  <cols>
    <col min="1" max="1" width="1.7109375" customWidth="1"/>
    <col min="2" max="4" width="7.42578125" customWidth="1"/>
    <col min="5" max="5" width="24.85546875" customWidth="1"/>
    <col min="6" max="6" width="14.28515625" hidden="1" customWidth="1"/>
    <col min="7" max="8" width="7.42578125" customWidth="1"/>
    <col min="9" max="9" width="8.7109375" customWidth="1"/>
    <col min="10" max="11" width="7.42578125" customWidth="1"/>
    <col min="12" max="12" width="9.140625" customWidth="1"/>
    <col min="13" max="14" width="7.42578125" customWidth="1"/>
    <col min="15" max="15" width="8.7109375" customWidth="1"/>
    <col min="16" max="16" width="7.42578125" customWidth="1"/>
    <col min="17" max="17" width="9.140625" customWidth="1"/>
    <col min="18" max="33" width="7.42578125" customWidth="1"/>
    <col min="34" max="39" width="8.5703125" customWidth="1"/>
  </cols>
  <sheetData>
    <row r="5" spans="1:17" x14ac:dyDescent="0.2">
      <c r="B5" s="276" t="s">
        <v>158</v>
      </c>
    </row>
    <row r="6" spans="1:17" ht="10.5" customHeight="1" x14ac:dyDescent="0.2">
      <c r="A6" s="3"/>
      <c r="B6" s="4"/>
      <c r="C6" s="4"/>
      <c r="D6" s="4"/>
      <c r="E6" s="4"/>
      <c r="F6" s="4"/>
      <c r="G6" s="5"/>
      <c r="H6" s="5"/>
      <c r="I6" s="5"/>
      <c r="J6" s="5"/>
      <c r="K6" s="6"/>
      <c r="L6" s="5"/>
      <c r="M6" s="5"/>
      <c r="N6" s="5"/>
      <c r="O6" s="5"/>
      <c r="P6" s="5"/>
      <c r="Q6" s="7"/>
    </row>
    <row r="7" spans="1:17" ht="10.5" customHeight="1" x14ac:dyDescent="0.2">
      <c r="A7" s="3"/>
      <c r="B7" s="4"/>
      <c r="C7" s="4"/>
      <c r="D7" s="4"/>
      <c r="E7" s="4"/>
      <c r="F7" s="4"/>
      <c r="G7" s="8"/>
      <c r="H7" s="8"/>
      <c r="I7" s="8"/>
      <c r="J7" s="8"/>
      <c r="K7" s="8"/>
      <c r="L7" s="8"/>
      <c r="M7" s="8"/>
      <c r="N7" s="8"/>
      <c r="O7" s="8"/>
      <c r="P7" s="8"/>
      <c r="Q7" s="7"/>
    </row>
    <row r="8" spans="1:17" ht="10.5" customHeight="1" x14ac:dyDescent="0.2">
      <c r="B8" s="37"/>
      <c r="C8" s="37"/>
      <c r="D8" s="37"/>
      <c r="E8" s="37"/>
      <c r="F8" s="37"/>
    </row>
    <row r="9" spans="1:17" ht="10.5" customHeight="1" x14ac:dyDescent="0.2">
      <c r="B9" s="37"/>
      <c r="C9" s="37"/>
      <c r="D9" s="37"/>
      <c r="E9" s="37"/>
      <c r="F9" s="37"/>
    </row>
    <row r="10" spans="1:17" ht="10.5" customHeight="1" x14ac:dyDescent="0.2">
      <c r="B10" s="37"/>
      <c r="C10" s="37"/>
      <c r="D10" s="37"/>
      <c r="E10" s="37"/>
      <c r="F10" s="37"/>
    </row>
    <row r="11" spans="1:17" ht="10.5" customHeight="1" x14ac:dyDescent="0.2">
      <c r="B11" s="37"/>
      <c r="C11" s="37"/>
      <c r="D11" s="37"/>
      <c r="E11" s="37"/>
      <c r="F11" s="37"/>
    </row>
    <row r="12" spans="1:17" ht="10.5" customHeight="1" x14ac:dyDescent="0.2">
      <c r="B12" s="37"/>
      <c r="C12" s="37"/>
      <c r="D12" s="37"/>
      <c r="E12" s="37"/>
      <c r="F12" s="37"/>
    </row>
    <row r="13" spans="1:17" ht="10.5" customHeight="1" x14ac:dyDescent="0.2">
      <c r="B13" s="37"/>
      <c r="C13" s="37"/>
      <c r="D13" s="37"/>
      <c r="E13" s="37"/>
      <c r="F13" s="37"/>
    </row>
    <row r="14" spans="1:17" ht="10.5" customHeight="1" x14ac:dyDescent="0.2">
      <c r="B14" s="37"/>
      <c r="C14" s="37"/>
      <c r="D14" s="37"/>
      <c r="E14" s="37"/>
      <c r="F14" s="37"/>
    </row>
    <row r="15" spans="1:17" ht="10.5" customHeight="1" x14ac:dyDescent="0.2">
      <c r="B15" s="37"/>
      <c r="C15" s="37"/>
      <c r="D15" s="37"/>
      <c r="E15" s="37"/>
      <c r="F15" s="37"/>
    </row>
    <row r="16" spans="1:17" ht="10.5" customHeight="1" x14ac:dyDescent="0.2">
      <c r="B16" s="37"/>
      <c r="C16" s="37"/>
      <c r="D16" s="37"/>
      <c r="E16" s="37"/>
      <c r="F16" s="37"/>
    </row>
    <row r="17" spans="2:16" ht="10.5" customHeight="1" x14ac:dyDescent="0.2">
      <c r="B17" s="37"/>
      <c r="C17" s="37"/>
      <c r="D17" s="37"/>
      <c r="E17" s="37"/>
      <c r="F17" s="37"/>
    </row>
    <row r="18" spans="2:16" ht="15" customHeight="1" x14ac:dyDescent="0.2"/>
    <row r="19" spans="2:16" ht="15" customHeight="1" x14ac:dyDescent="0.2"/>
    <row r="20" spans="2:16" ht="15" customHeight="1" x14ac:dyDescent="0.2"/>
    <row r="21" spans="2:16" ht="15" customHeight="1" x14ac:dyDescent="0.2"/>
    <row r="22" spans="2:16" ht="15" customHeight="1" x14ac:dyDescent="0.2"/>
    <row r="23" spans="2:16" ht="15" customHeight="1" x14ac:dyDescent="0.2"/>
    <row r="24" spans="2:16" ht="15" customHeight="1" x14ac:dyDescent="0.2"/>
    <row r="25" spans="2:16" ht="15" customHeight="1" x14ac:dyDescent="0.2"/>
    <row r="26" spans="2:16" ht="15" customHeight="1" x14ac:dyDescent="0.2"/>
    <row r="27" spans="2:16" ht="15" customHeight="1" x14ac:dyDescent="0.2"/>
    <row r="28" spans="2:16" ht="15" customHeight="1" x14ac:dyDescent="0.2">
      <c r="K28" s="16"/>
      <c r="L28" s="16"/>
      <c r="M28" s="16"/>
      <c r="N28" s="16"/>
      <c r="O28" s="16"/>
      <c r="P28" s="16"/>
    </row>
    <row r="29" spans="2:16" ht="15" customHeight="1" x14ac:dyDescent="0.2">
      <c r="K29" s="16"/>
      <c r="L29" s="16"/>
      <c r="M29" s="16"/>
      <c r="N29" s="16"/>
      <c r="O29" s="16"/>
      <c r="P29" s="16"/>
    </row>
    <row r="30" spans="2:16" ht="10.5" customHeight="1" x14ac:dyDescent="0.2">
      <c r="B30" s="37"/>
      <c r="K30" s="16"/>
      <c r="L30" s="16"/>
      <c r="M30" s="16"/>
      <c r="N30" s="16"/>
      <c r="O30" s="16"/>
      <c r="P30" s="16"/>
    </row>
    <row r="31" spans="2:16" ht="10.5" customHeight="1" x14ac:dyDescent="0.2">
      <c r="B31" s="38"/>
      <c r="G31" s="38"/>
      <c r="J31" s="38"/>
      <c r="M31" s="38"/>
    </row>
    <row r="32" spans="2:16" ht="10.5" customHeight="1" x14ac:dyDescent="0.2">
      <c r="B32" s="38"/>
      <c r="G32" s="38"/>
      <c r="J32" s="38"/>
      <c r="M32" s="38"/>
    </row>
    <row r="33" spans="2:9" ht="10.5" customHeight="1" x14ac:dyDescent="0.2"/>
    <row r="34" spans="2:9" ht="10.5" customHeight="1" x14ac:dyDescent="0.2">
      <c r="B34" s="38"/>
    </row>
    <row r="35" spans="2:9" ht="10.5" customHeight="1" x14ac:dyDescent="0.2">
      <c r="B35" s="38"/>
    </row>
    <row r="36" spans="2:9" ht="10.5" customHeight="1" x14ac:dyDescent="0.2">
      <c r="B36" s="38"/>
    </row>
    <row r="37" spans="2:9" ht="10.5" customHeight="1" x14ac:dyDescent="0.2">
      <c r="B37" s="38"/>
    </row>
    <row r="38" spans="2:9" ht="10.5" customHeight="1" x14ac:dyDescent="0.2">
      <c r="B38" s="38"/>
    </row>
    <row r="39" spans="2:9" ht="10.5" customHeight="1" x14ac:dyDescent="0.2">
      <c r="B39" s="38"/>
      <c r="F39" s="12"/>
      <c r="H39" s="12"/>
      <c r="I39" s="12"/>
    </row>
    <row r="40" spans="2:9" ht="10.5" customHeight="1" x14ac:dyDescent="0.2">
      <c r="B40" s="38"/>
      <c r="F40" s="12"/>
      <c r="H40" s="12"/>
      <c r="I40" s="12"/>
    </row>
    <row r="41" spans="2:9" ht="10.5" customHeight="1" x14ac:dyDescent="0.2">
      <c r="F41" s="12"/>
      <c r="H41" s="12"/>
      <c r="I41" s="12"/>
    </row>
    <row r="42" spans="2:9" ht="10.5" customHeight="1" x14ac:dyDescent="0.2">
      <c r="F42" s="12"/>
      <c r="H42" s="12"/>
      <c r="I42" s="12"/>
    </row>
    <row r="43" spans="2:9" ht="10.5" customHeight="1" x14ac:dyDescent="0.2"/>
    <row r="44" spans="2:9" ht="10.5" customHeight="1" x14ac:dyDescent="0.2"/>
    <row r="45" spans="2:9" ht="10.5" customHeight="1" x14ac:dyDescent="0.2"/>
    <row r="46" spans="2:9" ht="10.5" customHeight="1" x14ac:dyDescent="0.2"/>
    <row r="47" spans="2:9" ht="10.5" customHeight="1" x14ac:dyDescent="0.2"/>
    <row r="48" spans="2:9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spans="2:9" ht="10.5" customHeight="1" x14ac:dyDescent="0.2"/>
    <row r="66" spans="2:9" ht="10.5" customHeight="1" x14ac:dyDescent="0.2"/>
    <row r="67" spans="2:9" ht="10.5" customHeight="1" x14ac:dyDescent="0.2"/>
    <row r="68" spans="2:9" ht="10.5" customHeight="1" x14ac:dyDescent="0.2"/>
    <row r="69" spans="2:9" ht="10.5" customHeight="1" x14ac:dyDescent="0.2"/>
    <row r="70" spans="2:9" ht="10.5" customHeight="1" x14ac:dyDescent="0.2"/>
    <row r="71" spans="2:9" ht="10.5" customHeight="1" x14ac:dyDescent="0.2">
      <c r="B71" s="373" t="s">
        <v>48</v>
      </c>
      <c r="C71" s="373"/>
      <c r="D71" s="373"/>
      <c r="E71" s="373"/>
      <c r="F71" s="373"/>
      <c r="G71" s="372" t="s">
        <v>5</v>
      </c>
      <c r="H71" s="372"/>
      <c r="I71" s="372"/>
    </row>
    <row r="72" spans="2:9" ht="10.5" customHeight="1" x14ac:dyDescent="0.2">
      <c r="B72" s="373"/>
      <c r="C72" s="373"/>
      <c r="D72" s="373"/>
      <c r="E72" s="373"/>
      <c r="F72" s="373"/>
      <c r="G72" s="372"/>
      <c r="H72" s="372"/>
      <c r="I72" s="372"/>
    </row>
    <row r="73" spans="2:9" ht="10.5" customHeight="1" x14ac:dyDescent="0.2">
      <c r="B73" s="373"/>
      <c r="C73" s="373"/>
      <c r="D73" s="373"/>
      <c r="E73" s="373"/>
      <c r="F73" s="373"/>
      <c r="G73" s="372"/>
      <c r="H73" s="372"/>
      <c r="I73" s="372"/>
    </row>
    <row r="74" spans="2:9" ht="10.5" customHeight="1" x14ac:dyDescent="0.2">
      <c r="B74" s="373"/>
      <c r="C74" s="373"/>
      <c r="D74" s="373"/>
      <c r="E74" s="373"/>
      <c r="F74" s="373"/>
      <c r="G74" s="210" t="s">
        <v>8</v>
      </c>
      <c r="H74" s="372" t="s">
        <v>77</v>
      </c>
      <c r="I74" s="372"/>
    </row>
    <row r="75" spans="2:9" ht="10.5" customHeight="1" x14ac:dyDescent="0.2">
      <c r="B75" s="375" t="s">
        <v>50</v>
      </c>
      <c r="C75" s="375"/>
      <c r="D75" s="375"/>
      <c r="E75" s="375"/>
      <c r="F75" s="375"/>
      <c r="G75" s="219">
        <v>28</v>
      </c>
      <c r="H75" s="404">
        <f t="shared" ref="H75:H80" si="0">G75/$G$80</f>
        <v>2.358887952822241E-2</v>
      </c>
      <c r="I75" s="404"/>
    </row>
    <row r="76" spans="2:9" ht="10.5" customHeight="1" x14ac:dyDescent="0.2">
      <c r="B76" s="375" t="s">
        <v>51</v>
      </c>
      <c r="C76" s="375"/>
      <c r="D76" s="375"/>
      <c r="E76" s="375"/>
      <c r="F76" s="375"/>
      <c r="G76" s="222">
        <v>62</v>
      </c>
      <c r="H76" s="404">
        <f t="shared" si="0"/>
        <v>5.2232518955349617E-2</v>
      </c>
      <c r="I76" s="404"/>
    </row>
    <row r="77" spans="2:9" ht="10.5" customHeight="1" x14ac:dyDescent="0.2">
      <c r="B77" s="375" t="s">
        <v>52</v>
      </c>
      <c r="C77" s="375"/>
      <c r="D77" s="375"/>
      <c r="E77" s="375"/>
      <c r="F77" s="375"/>
      <c r="G77" s="222">
        <v>163</v>
      </c>
      <c r="H77" s="404">
        <f t="shared" si="0"/>
        <v>0.13732097725358045</v>
      </c>
      <c r="I77" s="404"/>
    </row>
    <row r="78" spans="2:9" ht="10.5" customHeight="1" x14ac:dyDescent="0.2">
      <c r="B78" s="375" t="s">
        <v>53</v>
      </c>
      <c r="C78" s="375"/>
      <c r="D78" s="375"/>
      <c r="E78" s="375"/>
      <c r="F78" s="375"/>
      <c r="G78" s="222">
        <v>68</v>
      </c>
      <c r="H78" s="404">
        <f t="shared" si="0"/>
        <v>5.7287278854254421E-2</v>
      </c>
      <c r="I78" s="404"/>
    </row>
    <row r="79" spans="2:9" ht="10.5" customHeight="1" x14ac:dyDescent="0.2">
      <c r="B79" s="375" t="s">
        <v>54</v>
      </c>
      <c r="C79" s="375"/>
      <c r="D79" s="375"/>
      <c r="E79" s="375"/>
      <c r="F79" s="375"/>
      <c r="G79" s="222">
        <v>866</v>
      </c>
      <c r="H79" s="404">
        <f t="shared" si="0"/>
        <v>0.72957034540859311</v>
      </c>
      <c r="I79" s="404"/>
    </row>
    <row r="80" spans="2:9" ht="10.5" customHeight="1" x14ac:dyDescent="0.2">
      <c r="B80" s="375" t="s">
        <v>29</v>
      </c>
      <c r="C80" s="375"/>
      <c r="D80" s="375"/>
      <c r="E80" s="375"/>
      <c r="F80" s="375"/>
      <c r="G80" s="223">
        <f>SUM(G75:G79)</f>
        <v>1187</v>
      </c>
      <c r="H80" s="404">
        <f t="shared" si="0"/>
        <v>1</v>
      </c>
      <c r="I80" s="404"/>
    </row>
    <row r="81" spans="2:9" ht="10.5" customHeight="1" x14ac:dyDescent="0.2">
      <c r="B81" s="189" t="s">
        <v>181</v>
      </c>
      <c r="C81" s="189"/>
      <c r="D81" s="189"/>
      <c r="E81" s="189"/>
      <c r="F81" s="189"/>
      <c r="G81" s="189"/>
      <c r="H81" s="189"/>
      <c r="I81" s="189"/>
    </row>
    <row r="82" spans="2:9" ht="10.5" customHeight="1" x14ac:dyDescent="0.2">
      <c r="B82" s="189" t="s">
        <v>183</v>
      </c>
      <c r="C82" s="189"/>
      <c r="D82" s="189"/>
      <c r="E82" s="189"/>
      <c r="F82" s="189"/>
      <c r="G82" s="189"/>
      <c r="H82" s="189"/>
      <c r="I82" s="189"/>
    </row>
    <row r="83" spans="2:9" ht="10.5" customHeight="1" x14ac:dyDescent="0.2"/>
    <row r="84" spans="2:9" ht="10.5" customHeight="1" x14ac:dyDescent="0.2"/>
    <row r="85" spans="2:9" ht="10.5" customHeight="1" x14ac:dyDescent="0.2"/>
    <row r="86" spans="2:9" ht="10.5" customHeight="1" x14ac:dyDescent="0.2"/>
    <row r="87" spans="2:9" ht="10.5" customHeight="1" x14ac:dyDescent="0.2"/>
    <row r="88" spans="2:9" ht="10.5" customHeight="1" x14ac:dyDescent="0.2"/>
    <row r="89" spans="2:9" ht="10.5" customHeight="1" x14ac:dyDescent="0.2"/>
    <row r="90" spans="2:9" ht="10.5" customHeight="1" x14ac:dyDescent="0.2"/>
    <row r="91" spans="2:9" ht="10.5" customHeight="1" x14ac:dyDescent="0.2"/>
    <row r="92" spans="2:9" ht="10.5" customHeight="1" x14ac:dyDescent="0.2"/>
    <row r="93" spans="2:9" ht="10.5" customHeight="1" x14ac:dyDescent="0.2"/>
    <row r="94" spans="2:9" ht="10.5" customHeight="1" x14ac:dyDescent="0.2"/>
    <row r="95" spans="2:9" ht="10.5" customHeight="1" x14ac:dyDescent="0.2"/>
    <row r="96" spans="2:9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</sheetData>
  <mergeCells count="15">
    <mergeCell ref="B80:F80"/>
    <mergeCell ref="H80:I80"/>
    <mergeCell ref="B77:F77"/>
    <mergeCell ref="H77:I77"/>
    <mergeCell ref="B78:F78"/>
    <mergeCell ref="H78:I78"/>
    <mergeCell ref="B79:F79"/>
    <mergeCell ref="H79:I79"/>
    <mergeCell ref="G71:I73"/>
    <mergeCell ref="H74:I74"/>
    <mergeCell ref="B75:F75"/>
    <mergeCell ref="H75:I75"/>
    <mergeCell ref="B76:F76"/>
    <mergeCell ref="H76:I76"/>
    <mergeCell ref="B71:F74"/>
  </mergeCells>
  <pageMargins left="0.7" right="0.7" top="0.75" bottom="0.75" header="0.3" footer="0.3"/>
  <pageSetup paperSize="9" scale="67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B058-C660-4BAE-ABEA-2972D2700B07}">
  <sheetPr codeName="Hoja33">
    <tabColor theme="7" tint="0.39997558519241921"/>
    <pageSetUpPr fitToPage="1"/>
  </sheetPr>
  <dimension ref="A6:AF955"/>
  <sheetViews>
    <sheetView showGridLines="0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4" customWidth="1"/>
    <col min="7" max="7" width="7.42578125" customWidth="1"/>
    <col min="8" max="8" width="10.140625" customWidth="1"/>
    <col min="9" max="9" width="7.42578125" customWidth="1"/>
    <col min="10" max="10" width="9.28515625" customWidth="1"/>
    <col min="11" max="11" width="9.140625" customWidth="1"/>
    <col min="12" max="13" width="7.42578125" customWidth="1"/>
    <col min="14" max="14" width="9.28515625" customWidth="1"/>
    <col min="15" max="16" width="7.42578125" customWidth="1"/>
    <col min="17" max="17" width="8.5703125" customWidth="1"/>
    <col min="18" max="19" width="7.42578125" customWidth="1"/>
    <col min="20" max="20" width="8.28515625" customWidth="1"/>
    <col min="21" max="22" width="7.42578125" customWidth="1"/>
    <col min="23" max="23" width="9" customWidth="1"/>
    <col min="24" max="25" width="7.42578125" customWidth="1"/>
    <col min="26" max="26" width="8.85546875" customWidth="1"/>
    <col min="27" max="28" width="7.42578125" customWidth="1"/>
    <col min="29" max="29" width="9.42578125" customWidth="1"/>
    <col min="30" max="31" width="7.42578125" customWidth="1"/>
    <col min="32" max="32" width="8.140625" customWidth="1"/>
    <col min="33" max="34" width="7.42578125" customWidth="1"/>
    <col min="35" max="35" width="8.42578125" customWidth="1"/>
    <col min="36" max="37" width="7.42578125" customWidth="1"/>
  </cols>
  <sheetData>
    <row r="6" spans="1:13" ht="10.5" customHeight="1" x14ac:dyDescent="0.2">
      <c r="B6" s="276" t="s">
        <v>159</v>
      </c>
    </row>
    <row r="7" spans="1:13" ht="10.5" customHeight="1" x14ac:dyDescent="0.2">
      <c r="A7" s="3"/>
      <c r="B7" s="4"/>
      <c r="C7" s="4"/>
      <c r="D7" s="4"/>
      <c r="E7" s="4"/>
      <c r="F7" s="4"/>
      <c r="G7" s="66"/>
    </row>
    <row r="8" spans="1:13" ht="15" customHeight="1" x14ac:dyDescent="0.25">
      <c r="A8" s="68"/>
      <c r="K8" s="168"/>
    </row>
    <row r="9" spans="1:13" ht="15" customHeight="1" x14ac:dyDescent="0.2">
      <c r="I9" s="44"/>
      <c r="J9" s="44"/>
      <c r="K9" s="44"/>
      <c r="L9" s="44"/>
      <c r="M9" s="44"/>
    </row>
    <row r="10" spans="1:13" ht="15" customHeight="1" x14ac:dyDescent="0.2">
      <c r="I10" s="44"/>
      <c r="J10" s="44"/>
      <c r="K10" s="44"/>
      <c r="L10" s="44"/>
      <c r="M10" s="44"/>
    </row>
    <row r="11" spans="1:13" ht="15" customHeight="1" x14ac:dyDescent="0.2">
      <c r="A11" s="12"/>
    </row>
    <row r="12" spans="1:13" ht="15" customHeight="1" x14ac:dyDescent="0.2">
      <c r="A12" s="12"/>
      <c r="J12" s="169"/>
    </row>
    <row r="13" spans="1:13" ht="15" customHeight="1" x14ac:dyDescent="0.2">
      <c r="A13" s="12"/>
      <c r="J13" s="169"/>
    </row>
    <row r="14" spans="1:13" ht="15" customHeight="1" x14ac:dyDescent="0.2">
      <c r="A14" s="12"/>
      <c r="J14" s="169"/>
    </row>
    <row r="15" spans="1:13" ht="15" customHeight="1" x14ac:dyDescent="0.2">
      <c r="A15" s="12"/>
      <c r="J15" s="169"/>
    </row>
    <row r="16" spans="1:13" ht="15" customHeight="1" x14ac:dyDescent="0.2"/>
    <row r="17" spans="1:13" ht="10.5" customHeight="1" x14ac:dyDescent="0.2">
      <c r="B17" s="14"/>
      <c r="G17" s="70"/>
      <c r="M17" s="70"/>
    </row>
    <row r="18" spans="1:13" ht="10.5" customHeight="1" x14ac:dyDescent="0.2">
      <c r="B18" s="14"/>
      <c r="G18" s="70"/>
    </row>
    <row r="19" spans="1:13" ht="11.25" customHeight="1" x14ac:dyDescent="0.2">
      <c r="B19" s="76"/>
      <c r="G19" s="70"/>
      <c r="H19" s="70"/>
    </row>
    <row r="20" spans="1:13" ht="10.5" customHeight="1" x14ac:dyDescent="0.2">
      <c r="A20" s="79"/>
    </row>
    <row r="21" spans="1:13" ht="10.5" customHeight="1" x14ac:dyDescent="0.2">
      <c r="A21" s="3"/>
    </row>
    <row r="22" spans="1:13" ht="10.5" customHeight="1" x14ac:dyDescent="0.2">
      <c r="B22" s="80"/>
      <c r="C22" s="81"/>
      <c r="D22" s="80"/>
      <c r="E22" s="81"/>
    </row>
    <row r="23" spans="1:13" ht="10.5" customHeight="1" x14ac:dyDescent="0.2">
      <c r="B23" s="82"/>
      <c r="C23" s="83"/>
      <c r="D23" s="82"/>
      <c r="E23" s="83"/>
    </row>
    <row r="24" spans="1:13" ht="10.5" customHeight="1" x14ac:dyDescent="0.2">
      <c r="B24" s="80"/>
      <c r="C24" s="81"/>
      <c r="D24" s="80"/>
      <c r="E24" s="81"/>
    </row>
    <row r="25" spans="1:13" ht="10.5" customHeight="1" x14ac:dyDescent="0.2">
      <c r="B25" s="80"/>
      <c r="C25" s="81"/>
      <c r="D25" s="80"/>
      <c r="E25" s="81"/>
    </row>
    <row r="26" spans="1:13" ht="10.5" customHeight="1" x14ac:dyDescent="0.2">
      <c r="B26" s="80"/>
      <c r="C26" s="81"/>
      <c r="D26" s="80"/>
      <c r="E26" s="81"/>
    </row>
    <row r="27" spans="1:13" ht="10.5" customHeight="1" x14ac:dyDescent="0.2">
      <c r="B27" s="80"/>
      <c r="C27" s="81"/>
      <c r="D27" s="80"/>
      <c r="E27" s="81"/>
    </row>
    <row r="28" spans="1:13" ht="10.5" customHeight="1" x14ac:dyDescent="0.2">
      <c r="B28" s="80"/>
      <c r="C28" s="81"/>
      <c r="D28" s="80"/>
      <c r="E28" s="81"/>
    </row>
    <row r="29" spans="1:13" ht="10.5" customHeight="1" x14ac:dyDescent="0.2">
      <c r="B29" s="80"/>
      <c r="C29" s="81"/>
      <c r="D29" s="80"/>
      <c r="E29" s="81"/>
    </row>
    <row r="30" spans="1:13" ht="10.5" customHeight="1" x14ac:dyDescent="0.2">
      <c r="B30" s="80"/>
      <c r="C30" s="81"/>
      <c r="D30" s="80"/>
      <c r="E30" s="81"/>
    </row>
    <row r="31" spans="1:13" ht="10.5" customHeight="1" x14ac:dyDescent="0.2">
      <c r="B31" s="80"/>
      <c r="C31" s="81"/>
      <c r="D31" s="80"/>
      <c r="E31" s="81"/>
    </row>
    <row r="32" spans="1:13" ht="10.5" customHeight="1" x14ac:dyDescent="0.2">
      <c r="B32" s="80"/>
      <c r="C32" s="81"/>
      <c r="D32" s="80"/>
      <c r="E32" s="81"/>
    </row>
    <row r="33" spans="2:5" ht="10.5" customHeight="1" x14ac:dyDescent="0.2">
      <c r="B33" s="80"/>
      <c r="C33" s="81"/>
      <c r="D33" s="80"/>
      <c r="E33" s="81"/>
    </row>
    <row r="34" spans="2:5" ht="10.5" customHeight="1" x14ac:dyDescent="0.2">
      <c r="B34" s="80"/>
      <c r="C34" s="81"/>
      <c r="D34" s="80"/>
      <c r="E34" s="81"/>
    </row>
    <row r="35" spans="2:5" ht="10.5" customHeight="1" x14ac:dyDescent="0.2">
      <c r="B35" s="80"/>
      <c r="C35" s="81"/>
      <c r="D35" s="80"/>
      <c r="E35" s="81"/>
    </row>
    <row r="36" spans="2:5" ht="10.5" customHeight="1" x14ac:dyDescent="0.2">
      <c r="B36" s="79"/>
      <c r="C36" s="79"/>
      <c r="D36" s="79"/>
      <c r="E36" s="79"/>
    </row>
    <row r="37" spans="2:5" ht="10.5" customHeight="1" x14ac:dyDescent="0.2">
      <c r="B37" s="9"/>
      <c r="C37" s="9"/>
      <c r="D37" s="9"/>
      <c r="E37" s="9"/>
    </row>
    <row r="38" spans="2:5" ht="10.5" customHeight="1" x14ac:dyDescent="0.2">
      <c r="B38" s="84"/>
      <c r="C38" s="84"/>
      <c r="D38" s="84"/>
      <c r="E38" s="84"/>
    </row>
    <row r="39" spans="2:5" ht="10.5" customHeight="1" x14ac:dyDescent="0.2">
      <c r="B39" s="85"/>
      <c r="C39" s="85"/>
      <c r="D39" s="85"/>
      <c r="E39" s="85"/>
    </row>
    <row r="40" spans="2:5" ht="10.5" customHeight="1" x14ac:dyDescent="0.2">
      <c r="B40" s="82"/>
      <c r="C40" s="86"/>
      <c r="D40" s="82"/>
      <c r="E40" s="86"/>
    </row>
    <row r="41" spans="2:5" ht="10.5" customHeight="1" x14ac:dyDescent="0.2">
      <c r="B41" s="80"/>
      <c r="C41" s="81"/>
      <c r="D41" s="80"/>
      <c r="E41" s="81"/>
    </row>
    <row r="42" spans="2:5" ht="10.5" customHeight="1" x14ac:dyDescent="0.2">
      <c r="B42" s="80"/>
      <c r="C42" s="81"/>
      <c r="D42" s="80"/>
      <c r="E42" s="81"/>
    </row>
    <row r="43" spans="2:5" ht="10.5" customHeight="1" x14ac:dyDescent="0.2"/>
    <row r="44" spans="2:5" ht="10.5" customHeight="1" x14ac:dyDescent="0.2"/>
    <row r="45" spans="2:5" ht="10.5" customHeight="1" x14ac:dyDescent="0.2"/>
    <row r="46" spans="2:5" ht="10.5" customHeight="1" x14ac:dyDescent="0.2"/>
    <row r="47" spans="2:5" ht="10.5" customHeight="1" x14ac:dyDescent="0.2"/>
    <row r="48" spans="2:5" ht="10.5" customHeight="1" x14ac:dyDescent="0.2"/>
    <row r="49" spans="8:9" ht="10.5" customHeight="1" x14ac:dyDescent="0.2">
      <c r="H49" s="90"/>
      <c r="I49" s="90"/>
    </row>
    <row r="50" spans="8:9" ht="10.5" customHeight="1" x14ac:dyDescent="0.2">
      <c r="H50" s="90"/>
      <c r="I50" s="90"/>
    </row>
    <row r="51" spans="8:9" ht="10.5" customHeight="1" x14ac:dyDescent="0.2">
      <c r="H51" s="90"/>
      <c r="I51" s="90"/>
    </row>
    <row r="52" spans="8:9" ht="10.5" customHeight="1" x14ac:dyDescent="0.2">
      <c r="H52" s="90"/>
      <c r="I52" s="90"/>
    </row>
    <row r="53" spans="8:9" ht="10.5" customHeight="1" x14ac:dyDescent="0.2">
      <c r="H53" s="90"/>
      <c r="I53" s="90"/>
    </row>
    <row r="54" spans="8:9" ht="10.5" customHeight="1" x14ac:dyDescent="0.2">
      <c r="H54" s="90"/>
      <c r="I54" s="90"/>
    </row>
    <row r="55" spans="8:9" ht="10.5" customHeight="1" x14ac:dyDescent="0.2">
      <c r="H55" s="90"/>
      <c r="I55" s="90"/>
    </row>
    <row r="56" spans="8:9" ht="10.5" customHeight="1" x14ac:dyDescent="0.2">
      <c r="H56" s="90"/>
      <c r="I56" s="90"/>
    </row>
    <row r="57" spans="8:9" ht="10.5" customHeight="1" x14ac:dyDescent="0.2">
      <c r="H57" s="90"/>
      <c r="I57" s="90"/>
    </row>
    <row r="58" spans="8:9" ht="10.5" customHeight="1" x14ac:dyDescent="0.2">
      <c r="H58" s="90"/>
      <c r="I58" s="90"/>
    </row>
    <row r="59" spans="8:9" ht="10.5" customHeight="1" x14ac:dyDescent="0.2">
      <c r="H59" s="90"/>
      <c r="I59" s="90"/>
    </row>
    <row r="60" spans="8:9" ht="10.5" customHeight="1" x14ac:dyDescent="0.2">
      <c r="H60" s="91"/>
      <c r="I60" s="91"/>
    </row>
    <row r="61" spans="8:9" ht="10.5" customHeight="1" x14ac:dyDescent="0.2">
      <c r="H61" s="91"/>
      <c r="I61" s="91"/>
    </row>
    <row r="62" spans="8:9" ht="10.5" customHeight="1" x14ac:dyDescent="0.2">
      <c r="H62" s="91"/>
      <c r="I62" s="91"/>
    </row>
    <row r="63" spans="8:9" ht="10.5" customHeight="1" x14ac:dyDescent="0.2">
      <c r="H63" s="91"/>
      <c r="I63" s="91"/>
    </row>
    <row r="64" spans="8:9" ht="10.5" customHeight="1" x14ac:dyDescent="0.2">
      <c r="H64" s="91"/>
      <c r="I64" s="91"/>
    </row>
    <row r="65" spans="2:9" ht="10.5" customHeight="1" x14ac:dyDescent="0.2">
      <c r="H65" s="91"/>
      <c r="I65" s="91"/>
    </row>
    <row r="66" spans="2:9" ht="10.5" customHeight="1" x14ac:dyDescent="0.2">
      <c r="H66" s="91"/>
      <c r="I66" s="91"/>
    </row>
    <row r="67" spans="2:9" ht="10.5" customHeight="1" x14ac:dyDescent="0.2">
      <c r="H67" s="91"/>
      <c r="I67" s="91"/>
    </row>
    <row r="68" spans="2:9" ht="10.5" customHeight="1" x14ac:dyDescent="0.2">
      <c r="H68" s="91"/>
      <c r="I68" s="91"/>
    </row>
    <row r="69" spans="2:9" ht="10.5" customHeight="1" x14ac:dyDescent="0.2">
      <c r="H69" s="91"/>
      <c r="I69" s="91"/>
    </row>
    <row r="70" spans="2:9" ht="10.5" customHeight="1" x14ac:dyDescent="0.2">
      <c r="H70" s="91"/>
      <c r="I70" s="91"/>
    </row>
    <row r="71" spans="2:9" ht="10.5" customHeight="1" x14ac:dyDescent="0.2">
      <c r="B71" s="373" t="s">
        <v>5</v>
      </c>
      <c r="C71" s="373"/>
      <c r="D71" s="373"/>
      <c r="E71" s="373"/>
      <c r="F71" s="373"/>
      <c r="G71" s="373"/>
      <c r="H71" s="373"/>
      <c r="I71" s="373"/>
    </row>
    <row r="72" spans="2:9" ht="10.5" customHeight="1" x14ac:dyDescent="0.2">
      <c r="B72" s="373" t="s">
        <v>48</v>
      </c>
      <c r="C72" s="373"/>
      <c r="D72" s="373"/>
      <c r="E72" s="373"/>
      <c r="F72" s="373"/>
      <c r="G72" s="210" t="s">
        <v>49</v>
      </c>
      <c r="H72" s="210" t="s">
        <v>30</v>
      </c>
      <c r="I72" s="372" t="s">
        <v>184</v>
      </c>
    </row>
    <row r="73" spans="2:9" ht="10.5" customHeight="1" x14ac:dyDescent="0.2">
      <c r="B73" s="373"/>
      <c r="C73" s="373"/>
      <c r="D73" s="373"/>
      <c r="E73" s="373"/>
      <c r="F73" s="373"/>
      <c r="G73" s="210" t="s">
        <v>8</v>
      </c>
      <c r="H73" s="210" t="s">
        <v>8</v>
      </c>
      <c r="I73" s="372"/>
    </row>
    <row r="74" spans="2:9" ht="10.5" customHeight="1" x14ac:dyDescent="0.2">
      <c r="B74" s="375" t="s">
        <v>50</v>
      </c>
      <c r="C74" s="375"/>
      <c r="D74" s="375"/>
      <c r="E74" s="375"/>
      <c r="F74" s="375"/>
      <c r="G74" s="219">
        <v>1086</v>
      </c>
      <c r="H74" s="219">
        <v>28</v>
      </c>
      <c r="I74" s="255">
        <f t="shared" ref="I74:I79" si="0">G74/H74</f>
        <v>38.785714285714285</v>
      </c>
    </row>
    <row r="75" spans="2:9" ht="10.5" customHeight="1" x14ac:dyDescent="0.2">
      <c r="B75" s="375" t="s">
        <v>51</v>
      </c>
      <c r="C75" s="375"/>
      <c r="D75" s="375"/>
      <c r="E75" s="375"/>
      <c r="F75" s="375"/>
      <c r="G75" s="219">
        <v>2179</v>
      </c>
      <c r="H75" s="219">
        <v>62</v>
      </c>
      <c r="I75" s="255">
        <f t="shared" si="0"/>
        <v>35.145161290322584</v>
      </c>
    </row>
    <row r="76" spans="2:9" ht="10.5" customHeight="1" x14ac:dyDescent="0.2">
      <c r="B76" s="375" t="s">
        <v>52</v>
      </c>
      <c r="C76" s="375"/>
      <c r="D76" s="375"/>
      <c r="E76" s="375"/>
      <c r="F76" s="375"/>
      <c r="G76" s="219">
        <v>8541</v>
      </c>
      <c r="H76" s="219">
        <v>163</v>
      </c>
      <c r="I76" s="255">
        <f t="shared" si="0"/>
        <v>52.398773006134967</v>
      </c>
    </row>
    <row r="77" spans="2:9" ht="10.5" customHeight="1" x14ac:dyDescent="0.2">
      <c r="B77" s="375" t="s">
        <v>53</v>
      </c>
      <c r="C77" s="375"/>
      <c r="D77" s="375"/>
      <c r="E77" s="375"/>
      <c r="F77" s="375"/>
      <c r="G77" s="219">
        <v>3370</v>
      </c>
      <c r="H77" s="219">
        <v>68</v>
      </c>
      <c r="I77" s="255">
        <f t="shared" si="0"/>
        <v>49.558823529411768</v>
      </c>
    </row>
    <row r="78" spans="2:9" ht="10.5" customHeight="1" x14ac:dyDescent="0.2">
      <c r="B78" s="375" t="s">
        <v>54</v>
      </c>
      <c r="C78" s="375"/>
      <c r="D78" s="375"/>
      <c r="E78" s="375"/>
      <c r="F78" s="375"/>
      <c r="G78" s="219">
        <v>22233</v>
      </c>
      <c r="H78" s="219">
        <v>866</v>
      </c>
      <c r="I78" s="255">
        <f t="shared" si="0"/>
        <v>25.673210161662819</v>
      </c>
    </row>
    <row r="79" spans="2:9" ht="10.5" customHeight="1" x14ac:dyDescent="0.2">
      <c r="B79" s="375" t="s">
        <v>29</v>
      </c>
      <c r="C79" s="375"/>
      <c r="D79" s="375"/>
      <c r="E79" s="375"/>
      <c r="F79" s="375"/>
      <c r="G79" s="223">
        <f>SUM(G74:G78)</f>
        <v>37409</v>
      </c>
      <c r="H79" s="221">
        <f>SUM(H74:H78)</f>
        <v>1187</v>
      </c>
      <c r="I79" s="256">
        <f t="shared" si="0"/>
        <v>31.51558550968829</v>
      </c>
    </row>
    <row r="80" spans="2:9" ht="10.5" customHeight="1" x14ac:dyDescent="0.2">
      <c r="B80" s="92"/>
      <c r="G80" s="92"/>
      <c r="H80" s="94"/>
    </row>
    <row r="81" spans="2:32" ht="10.5" customHeight="1" x14ac:dyDescent="0.2">
      <c r="B81" s="92"/>
      <c r="H81" s="93"/>
    </row>
    <row r="82" spans="2:32" ht="10.5" customHeight="1" x14ac:dyDescent="0.2">
      <c r="B82" s="92"/>
      <c r="G82" s="92"/>
      <c r="H82" s="94"/>
    </row>
    <row r="83" spans="2:32" ht="10.5" customHeight="1" x14ac:dyDescent="0.2">
      <c r="C83" s="373" t="s">
        <v>5</v>
      </c>
      <c r="D83" s="373"/>
      <c r="E83" s="373"/>
      <c r="F83" s="373"/>
      <c r="G83" s="373"/>
      <c r="H83" s="373"/>
      <c r="I83" s="373"/>
    </row>
    <row r="84" spans="2:32" ht="10.5" customHeight="1" x14ac:dyDescent="0.2">
      <c r="B84" s="92"/>
      <c r="C84" s="373" t="s">
        <v>48</v>
      </c>
      <c r="D84" s="373"/>
      <c r="E84" s="373"/>
      <c r="F84" s="373"/>
      <c r="G84" s="373"/>
      <c r="H84" s="372" t="s">
        <v>184</v>
      </c>
      <c r="I84" s="257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</row>
    <row r="85" spans="2:32" ht="10.5" customHeight="1" x14ac:dyDescent="0.2">
      <c r="B85" s="92"/>
      <c r="C85" s="373"/>
      <c r="D85" s="373"/>
      <c r="E85" s="373"/>
      <c r="F85" s="373"/>
      <c r="G85" s="373"/>
      <c r="H85" s="372"/>
      <c r="I85" s="257"/>
      <c r="J85" s="93"/>
      <c r="K85" s="93"/>
      <c r="L85" s="95"/>
      <c r="M85" s="93"/>
      <c r="N85" s="93"/>
      <c r="O85" s="95"/>
      <c r="P85" s="93"/>
      <c r="Q85" s="93"/>
      <c r="R85" s="95"/>
      <c r="S85" s="93"/>
      <c r="T85" s="93"/>
      <c r="U85" s="95"/>
      <c r="V85" s="93"/>
      <c r="W85" s="93"/>
      <c r="X85" s="95"/>
      <c r="Y85" s="93"/>
      <c r="Z85" s="93"/>
      <c r="AA85" s="95"/>
      <c r="AB85" s="93"/>
      <c r="AC85" s="93"/>
      <c r="AD85" s="95"/>
      <c r="AE85" s="93"/>
      <c r="AF85" s="93"/>
    </row>
    <row r="86" spans="2:32" ht="10.5" customHeight="1" x14ac:dyDescent="0.2">
      <c r="B86" s="92"/>
      <c r="C86" s="375" t="s">
        <v>50</v>
      </c>
      <c r="D86" s="375"/>
      <c r="E86" s="375"/>
      <c r="F86" s="375"/>
      <c r="G86" s="375"/>
      <c r="H86" s="255">
        <v>38.785714285714285</v>
      </c>
      <c r="I86" s="258">
        <f>H91</f>
        <v>31.51558550968829</v>
      </c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</row>
    <row r="87" spans="2:32" ht="10.5" customHeight="1" x14ac:dyDescent="0.2">
      <c r="B87" s="92"/>
      <c r="C87" s="375" t="s">
        <v>51</v>
      </c>
      <c r="D87" s="375"/>
      <c r="E87" s="375"/>
      <c r="F87" s="375"/>
      <c r="G87" s="375"/>
      <c r="H87" s="255">
        <v>35.145161290322584</v>
      </c>
      <c r="I87" s="258">
        <v>31.51558550968829</v>
      </c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</row>
    <row r="88" spans="2:32" ht="10.5" customHeight="1" x14ac:dyDescent="0.2">
      <c r="B88" s="92"/>
      <c r="C88" s="375" t="s">
        <v>52</v>
      </c>
      <c r="D88" s="375"/>
      <c r="E88" s="375"/>
      <c r="F88" s="375"/>
      <c r="G88" s="375"/>
      <c r="H88" s="255">
        <v>52.398773006134967</v>
      </c>
      <c r="I88" s="258">
        <v>31.51558550968829</v>
      </c>
      <c r="J88" s="96"/>
      <c r="K88" s="95"/>
      <c r="L88" s="95"/>
      <c r="M88" s="96"/>
      <c r="N88" s="95"/>
      <c r="O88" s="95"/>
      <c r="P88" s="96"/>
      <c r="Q88" s="95"/>
      <c r="R88" s="95"/>
      <c r="S88" s="96"/>
      <c r="T88" s="95"/>
      <c r="U88" s="95"/>
      <c r="V88" s="96"/>
      <c r="W88" s="95"/>
      <c r="X88" s="95"/>
      <c r="Y88" s="96"/>
      <c r="Z88" s="95"/>
      <c r="AA88" s="95"/>
      <c r="AB88" s="96"/>
      <c r="AC88" s="95"/>
      <c r="AD88" s="95"/>
      <c r="AE88" s="96"/>
      <c r="AF88" s="95"/>
    </row>
    <row r="89" spans="2:32" ht="10.5" customHeight="1" x14ac:dyDescent="0.2">
      <c r="B89" s="92"/>
      <c r="C89" s="375" t="s">
        <v>53</v>
      </c>
      <c r="D89" s="375"/>
      <c r="E89" s="375"/>
      <c r="F89" s="375"/>
      <c r="G89" s="375"/>
      <c r="H89" s="255">
        <v>49.558823529411768</v>
      </c>
      <c r="I89" s="258">
        <v>31.51558550968829</v>
      </c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</row>
    <row r="90" spans="2:32" ht="10.5" customHeight="1" x14ac:dyDescent="0.2">
      <c r="B90" s="92"/>
      <c r="C90" s="375" t="s">
        <v>54</v>
      </c>
      <c r="D90" s="375"/>
      <c r="E90" s="375"/>
      <c r="F90" s="375"/>
      <c r="G90" s="375"/>
      <c r="H90" s="255">
        <v>25.673210161662819</v>
      </c>
      <c r="I90" s="258">
        <v>31.5</v>
      </c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</row>
    <row r="91" spans="2:32" ht="10.5" customHeight="1" x14ac:dyDescent="0.2">
      <c r="C91" s="375" t="s">
        <v>29</v>
      </c>
      <c r="D91" s="375"/>
      <c r="E91" s="375"/>
      <c r="F91" s="375"/>
      <c r="G91" s="375"/>
      <c r="H91" s="256">
        <v>31.51558550968829</v>
      </c>
      <c r="I91" s="189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</row>
    <row r="92" spans="2:32" ht="10.5" customHeight="1" x14ac:dyDescent="0.2">
      <c r="B92" s="92"/>
      <c r="G92" s="92"/>
      <c r="H92" s="92"/>
      <c r="J92" s="92"/>
      <c r="K92" s="92"/>
      <c r="M92" s="92"/>
      <c r="N92" s="92"/>
    </row>
    <row r="93" spans="2:32" ht="10.5" customHeight="1" x14ac:dyDescent="0.2">
      <c r="B93" s="92"/>
      <c r="G93" s="93"/>
      <c r="H93" s="93"/>
      <c r="J93" s="93"/>
      <c r="K93" s="93"/>
      <c r="M93" s="93"/>
      <c r="N93" s="93"/>
    </row>
    <row r="94" spans="2:32" ht="10.5" customHeight="1" x14ac:dyDescent="0.2">
      <c r="B94" s="92"/>
      <c r="G94" s="92"/>
      <c r="H94" s="92"/>
      <c r="J94" s="92"/>
      <c r="K94" s="92"/>
      <c r="M94" s="92"/>
      <c r="N94" s="92"/>
    </row>
    <row r="95" spans="2:32" ht="10.5" customHeight="1" x14ac:dyDescent="0.2">
      <c r="B95" s="92"/>
      <c r="G95" s="92"/>
      <c r="H95" s="92"/>
      <c r="J95" s="92"/>
      <c r="K95" s="92"/>
      <c r="M95" s="92"/>
      <c r="N95" s="92"/>
    </row>
    <row r="96" spans="2:32" ht="10.5" customHeight="1" x14ac:dyDescent="0.2">
      <c r="B96" s="92"/>
      <c r="G96" s="92"/>
      <c r="H96" s="92"/>
      <c r="J96" s="92"/>
      <c r="K96" s="92"/>
      <c r="M96" s="92"/>
      <c r="N96" s="92"/>
    </row>
    <row r="97" spans="2:21" ht="10.5" customHeight="1" x14ac:dyDescent="0.2">
      <c r="B97" s="92"/>
      <c r="H97" s="93"/>
      <c r="K97" s="93"/>
      <c r="N97" s="93"/>
    </row>
    <row r="98" spans="2:21" ht="10.5" customHeight="1" x14ac:dyDescent="0.2">
      <c r="B98" s="92"/>
      <c r="G98" s="92"/>
      <c r="H98" s="92"/>
      <c r="J98" s="92"/>
      <c r="K98" s="92"/>
      <c r="M98" s="92"/>
      <c r="N98" s="92"/>
    </row>
    <row r="99" spans="2:21" ht="10.5" customHeight="1" x14ac:dyDescent="0.2"/>
    <row r="100" spans="2:21" ht="10.5" customHeight="1" x14ac:dyDescent="0.2"/>
    <row r="101" spans="2:21" ht="10.5" customHeight="1" x14ac:dyDescent="0.2"/>
    <row r="102" spans="2:21" ht="10.5" customHeight="1" x14ac:dyDescent="0.2">
      <c r="F102" s="93"/>
    </row>
    <row r="103" spans="2:21" ht="10.5" customHeight="1" x14ac:dyDescent="0.2">
      <c r="F103" s="93"/>
      <c r="I103" s="93"/>
    </row>
    <row r="104" spans="2:21" ht="10.5" customHeight="1" x14ac:dyDescent="0.2">
      <c r="F104" s="93"/>
      <c r="I104" s="93"/>
    </row>
    <row r="105" spans="2:21" ht="10.5" customHeight="1" x14ac:dyDescent="0.2">
      <c r="G105" s="92"/>
      <c r="H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</row>
    <row r="106" spans="2:21" ht="10.5" customHeight="1" x14ac:dyDescent="0.2"/>
    <row r="107" spans="2:21" ht="10.5" customHeight="1" x14ac:dyDescent="0.2"/>
    <row r="108" spans="2:21" ht="10.5" customHeight="1" x14ac:dyDescent="0.2"/>
    <row r="109" spans="2:21" ht="10.5" customHeight="1" x14ac:dyDescent="0.2"/>
    <row r="110" spans="2:21" ht="10.5" customHeight="1" x14ac:dyDescent="0.2"/>
    <row r="111" spans="2:21" ht="10.5" customHeight="1" x14ac:dyDescent="0.2"/>
    <row r="112" spans="2:21" ht="10.5" customHeight="1" x14ac:dyDescent="0.2"/>
    <row r="113" spans="6:21" ht="10.5" customHeight="1" x14ac:dyDescent="0.2">
      <c r="F113" s="12"/>
    </row>
    <row r="114" spans="6:21" ht="10.5" customHeight="1" x14ac:dyDescent="0.2">
      <c r="F114" s="12"/>
      <c r="I114" s="12"/>
    </row>
    <row r="115" spans="6:21" ht="10.5" customHeight="1" x14ac:dyDescent="0.2">
      <c r="F115" s="12"/>
      <c r="I115" s="12"/>
    </row>
    <row r="116" spans="6:21" ht="10.5" customHeight="1" x14ac:dyDescent="0.2">
      <c r="G116" s="93"/>
      <c r="H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</row>
    <row r="117" spans="6:21" ht="10.5" customHeight="1" x14ac:dyDescent="0.2"/>
    <row r="118" spans="6:21" ht="10.5" customHeight="1" x14ac:dyDescent="0.2"/>
    <row r="119" spans="6:21" ht="10.5" customHeight="1" x14ac:dyDescent="0.2"/>
    <row r="120" spans="6:21" ht="10.5" customHeight="1" x14ac:dyDescent="0.2"/>
    <row r="121" spans="6:21" ht="10.5" customHeight="1" x14ac:dyDescent="0.2"/>
    <row r="122" spans="6:21" ht="10.5" customHeight="1" x14ac:dyDescent="0.2"/>
    <row r="123" spans="6:21" ht="10.5" customHeight="1" x14ac:dyDescent="0.2"/>
    <row r="124" spans="6:21" ht="10.5" customHeight="1" x14ac:dyDescent="0.2"/>
    <row r="125" spans="6:21" ht="10.5" customHeight="1" x14ac:dyDescent="0.2"/>
    <row r="126" spans="6:21" ht="10.5" customHeight="1" x14ac:dyDescent="0.2"/>
    <row r="127" spans="6:21" ht="10.5" customHeight="1" x14ac:dyDescent="0.2"/>
    <row r="128" spans="6:21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</sheetData>
  <mergeCells count="18">
    <mergeCell ref="C89:G89"/>
    <mergeCell ref="C90:G90"/>
    <mergeCell ref="C91:G91"/>
    <mergeCell ref="C84:G85"/>
    <mergeCell ref="H84:H85"/>
    <mergeCell ref="C86:G86"/>
    <mergeCell ref="C87:G87"/>
    <mergeCell ref="C88:G88"/>
    <mergeCell ref="B71:I71"/>
    <mergeCell ref="B72:F73"/>
    <mergeCell ref="I72:I73"/>
    <mergeCell ref="B74:F74"/>
    <mergeCell ref="B75:F75"/>
    <mergeCell ref="B76:F76"/>
    <mergeCell ref="B77:F77"/>
    <mergeCell ref="B78:F78"/>
    <mergeCell ref="B79:F79"/>
    <mergeCell ref="C83:I83"/>
  </mergeCells>
  <pageMargins left="0.7" right="0.7" top="0.75" bottom="0.75" header="0.3" footer="0.3"/>
  <pageSetup paperSize="9" scale="31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52231-16FF-4FA2-A207-9D2529273554}">
  <sheetPr codeName="Hoja37">
    <tabColor theme="7" tint="0.39997558519241921"/>
    <pageSetUpPr fitToPage="1"/>
  </sheetPr>
  <dimension ref="A6:U976"/>
  <sheetViews>
    <sheetView showGridLines="0" topLeftCell="A4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4.140625" customWidth="1"/>
    <col min="7" max="13" width="10" customWidth="1"/>
    <col min="14" max="33" width="7.42578125" customWidth="1"/>
    <col min="34" max="42" width="8.5703125" customWidth="1"/>
  </cols>
  <sheetData>
    <row r="6" spans="1:21" ht="10.5" customHeight="1" x14ac:dyDescent="0.2">
      <c r="B6" s="276" t="s">
        <v>160</v>
      </c>
    </row>
    <row r="7" spans="1:21" ht="21" customHeight="1" x14ac:dyDescent="0.2">
      <c r="A7" s="3"/>
      <c r="B7" s="111"/>
      <c r="C7" s="111"/>
      <c r="D7" s="111"/>
      <c r="E7" s="111"/>
      <c r="F7" s="111"/>
      <c r="G7" s="70"/>
      <c r="N7" s="12"/>
      <c r="O7" s="12"/>
      <c r="P7" s="12"/>
      <c r="Q7" s="12"/>
      <c r="R7" s="12"/>
      <c r="S7" s="12"/>
      <c r="T7" s="12"/>
      <c r="U7" s="12"/>
    </row>
    <row r="8" spans="1:21" ht="15" customHeight="1" x14ac:dyDescent="0.2">
      <c r="A8" s="68"/>
    </row>
    <row r="9" spans="1:21" ht="15" customHeight="1" x14ac:dyDescent="0.2"/>
    <row r="10" spans="1:21" ht="15" customHeight="1" x14ac:dyDescent="0.2"/>
    <row r="11" spans="1:21" ht="15" customHeight="1" x14ac:dyDescent="0.2"/>
    <row r="12" spans="1:21" ht="15" customHeight="1" x14ac:dyDescent="0.2"/>
    <row r="13" spans="1:21" ht="15" customHeight="1" x14ac:dyDescent="0.2">
      <c r="A13" s="12"/>
      <c r="I13" s="70"/>
    </row>
    <row r="14" spans="1:21" ht="15" customHeight="1" x14ac:dyDescent="0.2">
      <c r="A14" s="12"/>
    </row>
    <row r="15" spans="1:21" ht="15" customHeight="1" x14ac:dyDescent="0.2">
      <c r="A15" s="12"/>
    </row>
    <row r="16" spans="1:21" ht="15" customHeight="1" x14ac:dyDescent="0.2">
      <c r="A16" s="12"/>
    </row>
    <row r="17" spans="1:2" ht="15" customHeight="1" x14ac:dyDescent="0.2">
      <c r="A17" s="12"/>
    </row>
    <row r="18" spans="1:2" ht="15" customHeight="1" x14ac:dyDescent="0.2"/>
    <row r="19" spans="1:2" ht="15" customHeight="1" x14ac:dyDescent="0.2">
      <c r="B19" s="48"/>
    </row>
    <row r="20" spans="1:2" ht="10.5" customHeight="1" x14ac:dyDescent="0.2">
      <c r="B20" s="111"/>
    </row>
    <row r="21" spans="1:2" ht="10.5" customHeight="1" x14ac:dyDescent="0.2"/>
    <row r="22" spans="1:2" ht="10.5" customHeight="1" x14ac:dyDescent="0.2"/>
    <row r="23" spans="1:2" ht="10.5" customHeight="1" x14ac:dyDescent="0.2"/>
    <row r="24" spans="1:2" ht="10.5" customHeight="1" x14ac:dyDescent="0.2"/>
    <row r="25" spans="1:2" ht="10.5" customHeight="1" x14ac:dyDescent="0.2"/>
    <row r="26" spans="1:2" ht="10.5" customHeight="1" x14ac:dyDescent="0.2"/>
    <row r="27" spans="1:2" ht="10.5" customHeight="1" x14ac:dyDescent="0.2"/>
    <row r="28" spans="1:2" ht="10.5" customHeight="1" x14ac:dyDescent="0.2"/>
    <row r="29" spans="1:2" ht="10.5" customHeight="1" x14ac:dyDescent="0.2"/>
    <row r="30" spans="1:2" ht="10.5" customHeight="1" x14ac:dyDescent="0.2"/>
    <row r="31" spans="1:2" ht="10.5" customHeight="1" x14ac:dyDescent="0.2"/>
    <row r="32" spans="1:2" ht="10.5" customHeight="1" x14ac:dyDescent="0.2"/>
    <row r="33" ht="10.5" customHeight="1" x14ac:dyDescent="0.2"/>
    <row r="34" ht="10.5" customHeight="1" x14ac:dyDescent="0.2"/>
    <row r="35" ht="10.5" customHeight="1" x14ac:dyDescent="0.2"/>
    <row r="36" ht="10.5" customHeight="1" x14ac:dyDescent="0.2"/>
    <row r="37" ht="10.5" customHeight="1" x14ac:dyDescent="0.2"/>
    <row r="38" ht="10.5" customHeight="1" x14ac:dyDescent="0.2"/>
    <row r="39" ht="10.5" customHeight="1" x14ac:dyDescent="0.2"/>
    <row r="40" ht="10.5" customHeight="1" x14ac:dyDescent="0.2"/>
    <row r="41" ht="10.5" customHeight="1" x14ac:dyDescent="0.2"/>
    <row r="42" ht="10.5" customHeight="1" x14ac:dyDescent="0.2"/>
    <row r="43" ht="10.5" customHeight="1" x14ac:dyDescent="0.2"/>
    <row r="44" ht="10.5" customHeight="1" x14ac:dyDescent="0.2"/>
    <row r="45" ht="10.5" customHeight="1" x14ac:dyDescent="0.2"/>
    <row r="46" ht="10.5" customHeight="1" x14ac:dyDescent="0.2"/>
    <row r="47" ht="10.5" customHeight="1" x14ac:dyDescent="0.2"/>
    <row r="48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spans="2:11" ht="10.5" customHeight="1" x14ac:dyDescent="0.2"/>
    <row r="66" spans="2:11" ht="10.5" customHeight="1" x14ac:dyDescent="0.2"/>
    <row r="67" spans="2:11" ht="10.5" customHeight="1" x14ac:dyDescent="0.2"/>
    <row r="68" spans="2:11" ht="10.5" customHeight="1" x14ac:dyDescent="0.2"/>
    <row r="69" spans="2:11" ht="10.5" customHeight="1" x14ac:dyDescent="0.2"/>
    <row r="70" spans="2:11" ht="10.5" customHeight="1" x14ac:dyDescent="0.2"/>
    <row r="71" spans="2:11" ht="10.5" customHeight="1" x14ac:dyDescent="0.2">
      <c r="B71" s="373" t="s">
        <v>5</v>
      </c>
      <c r="C71" s="373"/>
      <c r="D71" s="373"/>
      <c r="E71" s="373"/>
      <c r="F71" s="373"/>
      <c r="G71" s="373"/>
      <c r="H71" s="373"/>
    </row>
    <row r="72" spans="2:11" ht="10.5" customHeight="1" x14ac:dyDescent="0.2">
      <c r="B72" s="373" t="s">
        <v>48</v>
      </c>
      <c r="C72" s="373"/>
      <c r="D72" s="373"/>
      <c r="E72" s="373"/>
      <c r="F72" s="373"/>
      <c r="G72" s="372" t="s">
        <v>69</v>
      </c>
      <c r="H72" s="372"/>
    </row>
    <row r="73" spans="2:11" ht="10.5" customHeight="1" x14ac:dyDescent="0.2">
      <c r="B73" s="373"/>
      <c r="C73" s="373"/>
      <c r="D73" s="373"/>
      <c r="E73" s="373"/>
      <c r="F73" s="373"/>
      <c r="G73" s="372"/>
      <c r="H73" s="372"/>
    </row>
    <row r="74" spans="2:11" ht="10.5" customHeight="1" x14ac:dyDescent="0.2">
      <c r="B74" s="373"/>
      <c r="C74" s="373"/>
      <c r="D74" s="373"/>
      <c r="E74" s="373"/>
      <c r="F74" s="373"/>
      <c r="G74" s="372"/>
      <c r="H74" s="372"/>
    </row>
    <row r="75" spans="2:11" ht="10.5" customHeight="1" x14ac:dyDescent="0.2">
      <c r="B75" s="373"/>
      <c r="C75" s="373"/>
      <c r="D75" s="373"/>
      <c r="E75" s="373"/>
      <c r="F75" s="373"/>
      <c r="G75" s="210" t="s">
        <v>8</v>
      </c>
      <c r="H75" s="210" t="s">
        <v>77</v>
      </c>
    </row>
    <row r="76" spans="2:11" ht="10.5" customHeight="1" x14ac:dyDescent="0.2">
      <c r="B76" s="375" t="s">
        <v>50</v>
      </c>
      <c r="C76" s="375"/>
      <c r="D76" s="375"/>
      <c r="E76" s="375"/>
      <c r="F76" s="375"/>
      <c r="G76" s="219">
        <v>258</v>
      </c>
      <c r="H76" s="220">
        <v>0.44559585492227977</v>
      </c>
      <c r="I76" s="12"/>
      <c r="K76" s="12"/>
    </row>
    <row r="77" spans="2:11" ht="10.5" customHeight="1" x14ac:dyDescent="0.2">
      <c r="B77" s="375" t="s">
        <v>51</v>
      </c>
      <c r="C77" s="375"/>
      <c r="D77" s="375"/>
      <c r="E77" s="375"/>
      <c r="F77" s="375"/>
      <c r="G77" s="222">
        <v>439</v>
      </c>
      <c r="H77" s="220">
        <v>0.37942955920484012</v>
      </c>
      <c r="I77" s="93"/>
      <c r="K77" s="93"/>
    </row>
    <row r="78" spans="2:11" ht="10.5" customHeight="1" x14ac:dyDescent="0.2">
      <c r="B78" s="375" t="s">
        <v>52</v>
      </c>
      <c r="C78" s="375"/>
      <c r="D78" s="375"/>
      <c r="E78" s="375"/>
      <c r="F78" s="375"/>
      <c r="G78" s="222">
        <v>2129</v>
      </c>
      <c r="H78" s="220">
        <v>0.52464268112370627</v>
      </c>
      <c r="I78" s="12"/>
      <c r="K78" s="12"/>
    </row>
    <row r="79" spans="2:11" ht="10.5" customHeight="1" x14ac:dyDescent="0.2">
      <c r="B79" s="375" t="s">
        <v>53</v>
      </c>
      <c r="C79" s="375"/>
      <c r="D79" s="375"/>
      <c r="E79" s="375"/>
      <c r="F79" s="375"/>
      <c r="G79" s="222">
        <v>600</v>
      </c>
      <c r="H79" s="220">
        <v>0.31168831168831168</v>
      </c>
      <c r="I79" s="12"/>
      <c r="K79" s="12"/>
    </row>
    <row r="80" spans="2:11" ht="10.5" customHeight="1" x14ac:dyDescent="0.2">
      <c r="B80" s="375" t="s">
        <v>54</v>
      </c>
      <c r="C80" s="375"/>
      <c r="D80" s="375"/>
      <c r="E80" s="375"/>
      <c r="F80" s="375"/>
      <c r="G80" s="222">
        <v>4876</v>
      </c>
      <c r="H80" s="220">
        <v>0.38177262762292513</v>
      </c>
      <c r="I80" s="12"/>
      <c r="K80" s="12"/>
    </row>
    <row r="81" spans="2:11" ht="10.5" customHeight="1" x14ac:dyDescent="0.2">
      <c r="B81" s="375" t="s">
        <v>29</v>
      </c>
      <c r="C81" s="375"/>
      <c r="D81" s="375"/>
      <c r="E81" s="375"/>
      <c r="F81" s="375"/>
      <c r="G81" s="223">
        <f>SUM(G76:G80)</f>
        <v>8302</v>
      </c>
      <c r="H81" s="224">
        <v>0.40515348201649504</v>
      </c>
    </row>
    <row r="82" spans="2:11" ht="10.5" customHeight="1" x14ac:dyDescent="0.2">
      <c r="B82" s="12"/>
      <c r="G82" s="12"/>
      <c r="I82" s="12"/>
      <c r="K82" s="12"/>
    </row>
    <row r="83" spans="2:11" ht="10.5" customHeight="1" x14ac:dyDescent="0.2"/>
    <row r="84" spans="2:11" ht="10.5" customHeight="1" x14ac:dyDescent="0.2">
      <c r="B84" s="12"/>
      <c r="G84" s="12"/>
      <c r="I84" s="12"/>
      <c r="K84" s="12"/>
    </row>
    <row r="85" spans="2:11" ht="10.5" customHeight="1" x14ac:dyDescent="0.2">
      <c r="B85" s="12"/>
      <c r="G85" s="93"/>
      <c r="I85" s="93"/>
      <c r="K85" s="93"/>
    </row>
    <row r="86" spans="2:11" ht="10.5" customHeight="1" x14ac:dyDescent="0.2">
      <c r="B86" s="12"/>
      <c r="G86" s="12"/>
      <c r="I86" s="12"/>
      <c r="K86" s="12"/>
    </row>
    <row r="87" spans="2:11" ht="10.5" customHeight="1" x14ac:dyDescent="0.2">
      <c r="B87" s="12"/>
      <c r="G87" s="12"/>
      <c r="I87" s="12"/>
      <c r="K87" s="12"/>
    </row>
    <row r="88" spans="2:11" ht="10.5" customHeight="1" x14ac:dyDescent="0.2">
      <c r="B88" s="12"/>
      <c r="G88" s="12"/>
      <c r="I88" s="12"/>
      <c r="K88" s="12"/>
    </row>
    <row r="89" spans="2:11" ht="10.5" customHeight="1" x14ac:dyDescent="0.2">
      <c r="B89" s="12"/>
    </row>
    <row r="90" spans="2:11" ht="10.5" customHeight="1" x14ac:dyDescent="0.2">
      <c r="B90" s="12"/>
      <c r="G90" s="12"/>
      <c r="I90" s="12"/>
      <c r="K90" s="12"/>
    </row>
    <row r="91" spans="2:11" ht="10.5" customHeight="1" x14ac:dyDescent="0.2"/>
    <row r="92" spans="2:11" ht="10.5" customHeight="1" x14ac:dyDescent="0.2"/>
    <row r="93" spans="2:11" ht="10.5" customHeight="1" x14ac:dyDescent="0.2"/>
    <row r="94" spans="2:11" ht="10.5" customHeight="1" x14ac:dyDescent="0.2"/>
    <row r="95" spans="2:11" ht="10.5" customHeight="1" x14ac:dyDescent="0.2"/>
    <row r="96" spans="2:11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</sheetData>
  <mergeCells count="9">
    <mergeCell ref="B71:H71"/>
    <mergeCell ref="B81:F81"/>
    <mergeCell ref="B72:F75"/>
    <mergeCell ref="G72:H74"/>
    <mergeCell ref="B76:F76"/>
    <mergeCell ref="B77:F77"/>
    <mergeCell ref="B78:F78"/>
    <mergeCell ref="B79:F79"/>
    <mergeCell ref="B80:F80"/>
  </mergeCells>
  <pageMargins left="0.7" right="0.7" top="0.75" bottom="0.75" header="0.3" footer="0.3"/>
  <pageSetup paperSize="9" scale="72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02E2-D069-4EAA-839A-3A9A855295DE}">
  <sheetPr codeName="Hoja38">
    <tabColor theme="7" tint="0.39997558519241921"/>
    <pageSetUpPr fitToPage="1"/>
  </sheetPr>
  <dimension ref="A5:U944"/>
  <sheetViews>
    <sheetView showGridLines="0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5.140625" customWidth="1"/>
    <col min="7" max="16" width="9.42578125" customWidth="1"/>
    <col min="17" max="17" width="10.42578125" customWidth="1"/>
    <col min="18" max="33" width="7.42578125" customWidth="1"/>
    <col min="34" max="42" width="8.5703125" customWidth="1"/>
  </cols>
  <sheetData>
    <row r="5" spans="1:21" x14ac:dyDescent="0.2">
      <c r="B5" s="276" t="s">
        <v>161</v>
      </c>
    </row>
    <row r="6" spans="1:21" ht="10.5" customHeight="1" x14ac:dyDescent="0.2">
      <c r="Q6" s="38"/>
    </row>
    <row r="7" spans="1:21" ht="10.5" customHeight="1" x14ac:dyDescent="0.2">
      <c r="B7" s="1"/>
      <c r="C7" s="1"/>
      <c r="D7" s="1"/>
      <c r="E7" s="1"/>
      <c r="F7" s="1"/>
      <c r="P7" s="38"/>
    </row>
    <row r="8" spans="1:21" ht="10.5" customHeight="1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01"/>
      <c r="Q8" s="2"/>
    </row>
    <row r="9" spans="1:21" ht="10.5" customHeight="1" x14ac:dyDescent="0.2">
      <c r="A9" s="3"/>
      <c r="R9" s="12"/>
      <c r="S9" s="12"/>
      <c r="T9" s="12"/>
      <c r="U9" s="12"/>
    </row>
    <row r="10" spans="1:21" ht="10.5" customHeight="1" x14ac:dyDescent="0.2">
      <c r="A10" s="3"/>
      <c r="B10" s="4"/>
      <c r="C10" s="4"/>
      <c r="D10" s="4"/>
      <c r="E10" s="4"/>
      <c r="F10" s="4"/>
      <c r="P10" s="102"/>
      <c r="R10" s="12"/>
      <c r="S10" s="12"/>
      <c r="T10" s="12"/>
      <c r="U10" s="12"/>
    </row>
    <row r="11" spans="1:21" ht="10.5" customHeight="1" x14ac:dyDescent="0.2">
      <c r="A11" s="3"/>
      <c r="B11" s="4"/>
      <c r="C11" s="103"/>
      <c r="D11" s="103"/>
      <c r="E11" s="103"/>
      <c r="F11" s="103"/>
      <c r="R11" s="12"/>
      <c r="S11" s="12"/>
      <c r="T11" s="12"/>
      <c r="U11" s="12"/>
    </row>
    <row r="12" spans="1:21" ht="15" customHeight="1" x14ac:dyDescent="0.2">
      <c r="A12" s="68"/>
    </row>
    <row r="13" spans="1:21" ht="15" customHeight="1" x14ac:dyDescent="0.2"/>
    <row r="14" spans="1:21" ht="15" customHeight="1" x14ac:dyDescent="0.2"/>
    <row r="15" spans="1:21" ht="15" customHeight="1" x14ac:dyDescent="0.2"/>
    <row r="16" spans="1:21" ht="15" customHeight="1" x14ac:dyDescent="0.2"/>
    <row r="17" spans="1:17" ht="15" customHeight="1" x14ac:dyDescent="0.2">
      <c r="A17" s="12"/>
    </row>
    <row r="18" spans="1:17" ht="15" customHeight="1" x14ac:dyDescent="0.2">
      <c r="A18" s="12"/>
    </row>
    <row r="19" spans="1:17" ht="15" customHeight="1" x14ac:dyDescent="0.2">
      <c r="A19" s="12"/>
    </row>
    <row r="20" spans="1:17" ht="15" customHeight="1" x14ac:dyDescent="0.2">
      <c r="A20" s="12"/>
    </row>
    <row r="21" spans="1:17" ht="15" customHeight="1" x14ac:dyDescent="0.2">
      <c r="A21" s="12"/>
    </row>
    <row r="22" spans="1:17" ht="15" customHeight="1" x14ac:dyDescent="0.2"/>
    <row r="23" spans="1:17" ht="15" customHeight="1" x14ac:dyDescent="0.2"/>
    <row r="24" spans="1:17" ht="10.5" customHeight="1" x14ac:dyDescent="0.2">
      <c r="B24" s="4"/>
      <c r="H24" s="70"/>
    </row>
    <row r="25" spans="1:17" ht="10.5" customHeight="1" x14ac:dyDescent="0.2">
      <c r="G25" s="70"/>
      <c r="L25" s="104"/>
      <c r="M25" s="104"/>
      <c r="N25" s="104"/>
      <c r="O25" s="104"/>
      <c r="P25" s="104"/>
      <c r="Q25" s="104"/>
    </row>
    <row r="26" spans="1:17" ht="10.5" customHeight="1" x14ac:dyDescent="0.2">
      <c r="G26" s="70"/>
      <c r="L26" s="104"/>
      <c r="M26" s="104"/>
      <c r="N26" s="104"/>
      <c r="O26" s="104"/>
      <c r="P26" s="104"/>
      <c r="Q26" s="104"/>
    </row>
    <row r="27" spans="1:17" ht="10.5" customHeight="1" x14ac:dyDescent="0.2">
      <c r="L27" s="104"/>
      <c r="M27" s="104"/>
      <c r="N27" s="104"/>
      <c r="O27" s="104"/>
      <c r="P27" s="104"/>
      <c r="Q27" s="104"/>
    </row>
    <row r="28" spans="1:17" ht="10.5" customHeight="1" x14ac:dyDescent="0.2">
      <c r="L28" s="104"/>
      <c r="M28" s="104"/>
      <c r="N28" s="104"/>
      <c r="O28" s="104"/>
      <c r="P28" s="104"/>
      <c r="Q28" s="104"/>
    </row>
    <row r="29" spans="1:17" ht="10.5" customHeight="1" x14ac:dyDescent="0.2">
      <c r="L29" s="104"/>
      <c r="M29" s="104"/>
      <c r="N29" s="104"/>
      <c r="O29" s="104"/>
      <c r="P29" s="104"/>
      <c r="Q29" s="104"/>
    </row>
    <row r="30" spans="1:17" ht="10.5" customHeight="1" x14ac:dyDescent="0.2">
      <c r="L30" s="104"/>
      <c r="M30" s="104"/>
      <c r="N30" s="104"/>
      <c r="O30" s="104"/>
      <c r="P30" s="104"/>
      <c r="Q30" s="104"/>
    </row>
    <row r="31" spans="1:17" ht="10.5" customHeight="1" x14ac:dyDescent="0.2">
      <c r="L31" s="104"/>
      <c r="M31" s="104"/>
      <c r="N31" s="104"/>
      <c r="O31" s="104"/>
      <c r="P31" s="104"/>
      <c r="Q31" s="104"/>
    </row>
    <row r="32" spans="1:17" ht="10.5" customHeight="1" x14ac:dyDescent="0.2"/>
    <row r="33" spans="2:15" ht="10.5" customHeight="1" x14ac:dyDescent="0.2"/>
    <row r="34" spans="2:15" ht="10.5" customHeight="1" x14ac:dyDescent="0.2"/>
    <row r="35" spans="2:15" ht="10.5" customHeight="1" x14ac:dyDescent="0.2"/>
    <row r="36" spans="2:15" ht="10.5" customHeight="1" x14ac:dyDescent="0.2"/>
    <row r="37" spans="2:15" ht="10.5" customHeight="1" x14ac:dyDescent="0.2"/>
    <row r="38" spans="2:15" ht="10.5" customHeight="1" x14ac:dyDescent="0.2"/>
    <row r="39" spans="2:15" ht="10.5" customHeight="1" x14ac:dyDescent="0.2"/>
    <row r="40" spans="2:15" ht="10.5" customHeight="1" x14ac:dyDescent="0.2"/>
    <row r="41" spans="2:15" ht="10.5" customHeight="1" x14ac:dyDescent="0.2"/>
    <row r="42" spans="2:15" ht="10.5" customHeight="1" x14ac:dyDescent="0.2"/>
    <row r="43" spans="2:15" ht="10.5" customHeight="1" x14ac:dyDescent="0.2"/>
    <row r="44" spans="2:15" ht="10.5" customHeight="1" x14ac:dyDescent="0.2">
      <c r="B44" s="12"/>
    </row>
    <row r="45" spans="2:15" ht="10.5" customHeight="1" x14ac:dyDescent="0.2">
      <c r="B45" s="12"/>
      <c r="G45" s="93"/>
      <c r="I45" s="93"/>
      <c r="K45" s="93"/>
      <c r="M45" s="93"/>
      <c r="O45" s="93"/>
    </row>
    <row r="46" spans="2:15" ht="10.5" customHeight="1" x14ac:dyDescent="0.2">
      <c r="B46" s="12"/>
      <c r="G46" s="12"/>
      <c r="I46" s="12"/>
      <c r="K46" s="12"/>
      <c r="M46" s="12"/>
      <c r="O46" s="12"/>
    </row>
    <row r="47" spans="2:15" ht="10.5" customHeight="1" x14ac:dyDescent="0.2">
      <c r="B47" s="12"/>
      <c r="G47" s="12"/>
      <c r="I47" s="12"/>
      <c r="K47" s="12"/>
      <c r="M47" s="12"/>
      <c r="O47" s="12"/>
    </row>
    <row r="48" spans="2:15" ht="10.5" customHeight="1" x14ac:dyDescent="0.2">
      <c r="B48" s="12"/>
      <c r="G48" s="12"/>
      <c r="I48" s="12"/>
      <c r="K48" s="12"/>
      <c r="M48" s="12"/>
      <c r="O48" s="12"/>
    </row>
    <row r="49" spans="2:15" ht="10.5" customHeight="1" x14ac:dyDescent="0.2">
      <c r="B49" s="12"/>
      <c r="G49" s="12"/>
      <c r="I49" s="12"/>
      <c r="K49" s="12"/>
      <c r="M49" s="12"/>
      <c r="O49" s="12"/>
    </row>
    <row r="50" spans="2:15" ht="10.5" customHeight="1" x14ac:dyDescent="0.2">
      <c r="B50" s="12"/>
      <c r="G50" s="12"/>
      <c r="I50" s="12"/>
      <c r="K50" s="12"/>
      <c r="M50" s="12"/>
      <c r="O50" s="12"/>
    </row>
    <row r="51" spans="2:15" ht="10.5" customHeight="1" x14ac:dyDescent="0.2"/>
    <row r="52" spans="2:15" ht="10.5" customHeight="1" x14ac:dyDescent="0.2">
      <c r="B52" s="12"/>
      <c r="G52" s="12"/>
      <c r="I52" s="12"/>
      <c r="K52" s="12"/>
      <c r="M52" s="12"/>
      <c r="O52" s="12"/>
    </row>
    <row r="53" spans="2:15" ht="10.5" customHeight="1" x14ac:dyDescent="0.2">
      <c r="B53" s="12"/>
      <c r="G53" s="93"/>
      <c r="I53" s="93"/>
      <c r="K53" s="93"/>
      <c r="M53" s="93"/>
      <c r="O53" s="93"/>
    </row>
    <row r="54" spans="2:15" ht="10.5" customHeight="1" x14ac:dyDescent="0.2">
      <c r="B54" s="12"/>
      <c r="G54" s="93"/>
      <c r="I54" s="93"/>
      <c r="K54" s="93"/>
      <c r="M54" s="93"/>
      <c r="O54" s="93"/>
    </row>
    <row r="55" spans="2:15" ht="10.5" customHeight="1" x14ac:dyDescent="0.2">
      <c r="B55" s="12"/>
      <c r="G55" s="93"/>
      <c r="I55" s="93"/>
      <c r="K55" s="93"/>
      <c r="M55" s="93"/>
      <c r="O55" s="93"/>
    </row>
    <row r="56" spans="2:15" ht="10.5" customHeight="1" x14ac:dyDescent="0.2">
      <c r="B56" s="12"/>
      <c r="G56" s="12"/>
      <c r="I56" s="12"/>
      <c r="K56" s="12"/>
      <c r="M56" s="12"/>
      <c r="O56" s="12"/>
    </row>
    <row r="57" spans="2:15" ht="10.5" customHeight="1" x14ac:dyDescent="0.2">
      <c r="B57" s="12"/>
      <c r="G57" s="12"/>
      <c r="I57" s="12"/>
      <c r="K57" s="12"/>
      <c r="M57" s="12"/>
      <c r="O57" s="12"/>
    </row>
    <row r="58" spans="2:15" ht="10.5" customHeight="1" x14ac:dyDescent="0.2">
      <c r="B58" s="12"/>
      <c r="G58" s="12"/>
      <c r="I58" s="12"/>
      <c r="K58" s="12"/>
      <c r="M58" s="12"/>
      <c r="O58" s="12"/>
    </row>
    <row r="59" spans="2:15" ht="10.5" customHeight="1" x14ac:dyDescent="0.2"/>
    <row r="60" spans="2:15" ht="10.5" customHeight="1" x14ac:dyDescent="0.2"/>
    <row r="61" spans="2:15" ht="10.5" customHeight="1" x14ac:dyDescent="0.2"/>
    <row r="62" spans="2:15" ht="10.5" customHeight="1" x14ac:dyDescent="0.2"/>
    <row r="63" spans="2:15" ht="10.5" customHeight="1" x14ac:dyDescent="0.2"/>
    <row r="64" spans="2:15" ht="10.5" customHeight="1" x14ac:dyDescent="0.2"/>
    <row r="65" spans="2:17" ht="10.5" customHeight="1" x14ac:dyDescent="0.2"/>
    <row r="66" spans="2:17" ht="10.5" customHeight="1" x14ac:dyDescent="0.2"/>
    <row r="67" spans="2:17" ht="10.5" customHeight="1" x14ac:dyDescent="0.2"/>
    <row r="68" spans="2:17" ht="10.5" customHeight="1" x14ac:dyDescent="0.2"/>
    <row r="69" spans="2:17" ht="10.5" customHeight="1" x14ac:dyDescent="0.2"/>
    <row r="70" spans="2:17" ht="10.5" customHeight="1" x14ac:dyDescent="0.2"/>
    <row r="71" spans="2:17" ht="10.5" customHeight="1" x14ac:dyDescent="0.2"/>
    <row r="72" spans="2:17" ht="10.5" customHeight="1" x14ac:dyDescent="0.2"/>
    <row r="73" spans="2:17" ht="10.5" customHeight="1" x14ac:dyDescent="0.2"/>
    <row r="74" spans="2:17" ht="10.5" customHeight="1" x14ac:dyDescent="0.2"/>
    <row r="75" spans="2:17" ht="10.5" customHeight="1" x14ac:dyDescent="0.2">
      <c r="B75" s="373" t="s">
        <v>5</v>
      </c>
      <c r="C75" s="373"/>
      <c r="D75" s="373"/>
      <c r="E75" s="373"/>
      <c r="F75" s="373"/>
      <c r="G75" s="373"/>
      <c r="H75" s="373"/>
      <c r="I75" s="373"/>
      <c r="J75" s="373"/>
      <c r="K75" s="373"/>
      <c r="L75" s="373"/>
      <c r="M75" s="373"/>
      <c r="N75" s="373"/>
      <c r="O75" s="373"/>
      <c r="P75" s="373"/>
      <c r="Q75" s="373"/>
    </row>
    <row r="76" spans="2:17" ht="10.5" customHeight="1" x14ac:dyDescent="0.2">
      <c r="B76" s="373" t="s">
        <v>48</v>
      </c>
      <c r="C76" s="373"/>
      <c r="D76" s="373"/>
      <c r="E76" s="373"/>
      <c r="F76" s="373"/>
      <c r="G76" s="379" t="s">
        <v>72</v>
      </c>
      <c r="H76" s="379"/>
      <c r="I76" s="379" t="s">
        <v>73</v>
      </c>
      <c r="J76" s="379"/>
      <c r="K76" s="379" t="s">
        <v>74</v>
      </c>
      <c r="L76" s="379"/>
      <c r="M76" s="379" t="s">
        <v>75</v>
      </c>
      <c r="N76" s="379"/>
      <c r="O76" s="379" t="s">
        <v>76</v>
      </c>
      <c r="P76" s="379"/>
      <c r="Q76" s="379" t="s">
        <v>30</v>
      </c>
    </row>
    <row r="77" spans="2:17" ht="10.5" customHeight="1" x14ac:dyDescent="0.2">
      <c r="B77" s="373"/>
      <c r="C77" s="373"/>
      <c r="D77" s="373"/>
      <c r="E77" s="373"/>
      <c r="F77" s="373"/>
      <c r="G77" s="379"/>
      <c r="H77" s="379"/>
      <c r="I77" s="379"/>
      <c r="J77" s="379"/>
      <c r="K77" s="379"/>
      <c r="L77" s="379"/>
      <c r="M77" s="379"/>
      <c r="N77" s="379"/>
      <c r="O77" s="379"/>
      <c r="P77" s="379"/>
      <c r="Q77" s="379"/>
    </row>
    <row r="78" spans="2:17" ht="10.5" customHeight="1" x14ac:dyDescent="0.2">
      <c r="B78" s="373"/>
      <c r="C78" s="373"/>
      <c r="D78" s="373"/>
      <c r="E78" s="373"/>
      <c r="F78" s="373"/>
      <c r="G78" s="379"/>
      <c r="H78" s="379"/>
      <c r="I78" s="379"/>
      <c r="J78" s="379"/>
      <c r="K78" s="379"/>
      <c r="L78" s="379"/>
      <c r="M78" s="379"/>
      <c r="N78" s="379"/>
      <c r="O78" s="379"/>
      <c r="P78" s="379"/>
      <c r="Q78" s="379"/>
    </row>
    <row r="79" spans="2:17" ht="10.5" customHeight="1" x14ac:dyDescent="0.2">
      <c r="B79" s="373"/>
      <c r="C79" s="373"/>
      <c r="D79" s="373"/>
      <c r="E79" s="373"/>
      <c r="F79" s="373"/>
      <c r="G79" s="210" t="s">
        <v>8</v>
      </c>
      <c r="H79" s="210" t="s">
        <v>77</v>
      </c>
      <c r="I79" s="210" t="s">
        <v>8</v>
      </c>
      <c r="J79" s="210" t="s">
        <v>77</v>
      </c>
      <c r="K79" s="210" t="s">
        <v>8</v>
      </c>
      <c r="L79" s="210" t="s">
        <v>77</v>
      </c>
      <c r="M79" s="210" t="s">
        <v>8</v>
      </c>
      <c r="N79" s="210" t="s">
        <v>77</v>
      </c>
      <c r="O79" s="210" t="s">
        <v>8</v>
      </c>
      <c r="P79" s="210" t="s">
        <v>77</v>
      </c>
      <c r="Q79" s="210" t="s">
        <v>8</v>
      </c>
    </row>
    <row r="80" spans="2:17" ht="10.5" customHeight="1" x14ac:dyDescent="0.2">
      <c r="B80" s="375" t="s">
        <v>50</v>
      </c>
      <c r="C80" s="375"/>
      <c r="D80" s="375"/>
      <c r="E80" s="375"/>
      <c r="F80" s="375"/>
      <c r="G80" s="219">
        <v>13</v>
      </c>
      <c r="H80" s="220">
        <f t="shared" ref="H80:H85" si="0">IF(G80=0,"-",G80/$Q80)</f>
        <v>0.4642857142857143</v>
      </c>
      <c r="I80" s="219">
        <v>23</v>
      </c>
      <c r="J80" s="220">
        <f t="shared" ref="J80:J85" si="1">IF(I80=0,"-",I80/$Q80)</f>
        <v>0.8214285714285714</v>
      </c>
      <c r="K80" s="219">
        <v>22</v>
      </c>
      <c r="L80" s="220">
        <f t="shared" ref="L80:L85" si="2">IF(K80=0,"-",K80/$Q80)</f>
        <v>0.7857142857142857</v>
      </c>
      <c r="M80" s="219">
        <v>17</v>
      </c>
      <c r="N80" s="220">
        <f t="shared" ref="N80:N85" si="3">IF(M80=0,"-",M80/$Q80)</f>
        <v>0.6071428571428571</v>
      </c>
      <c r="O80" s="219">
        <v>17</v>
      </c>
      <c r="P80" s="220">
        <f t="shared" ref="P80:P85" si="4">IF(O80=0,"-",O80/$Q80)</f>
        <v>0.6071428571428571</v>
      </c>
      <c r="Q80" s="221">
        <v>28</v>
      </c>
    </row>
    <row r="81" spans="2:17" ht="10.5" customHeight="1" x14ac:dyDescent="0.2">
      <c r="B81" s="375" t="s">
        <v>51</v>
      </c>
      <c r="C81" s="375"/>
      <c r="D81" s="375"/>
      <c r="E81" s="375"/>
      <c r="F81" s="375"/>
      <c r="G81" s="219">
        <v>21</v>
      </c>
      <c r="H81" s="232">
        <f t="shared" si="0"/>
        <v>0.33870967741935482</v>
      </c>
      <c r="I81" s="219">
        <v>51</v>
      </c>
      <c r="J81" s="232">
        <f t="shared" si="1"/>
        <v>0.82258064516129037</v>
      </c>
      <c r="K81" s="219">
        <v>47</v>
      </c>
      <c r="L81" s="232">
        <f t="shared" si="2"/>
        <v>0.75806451612903225</v>
      </c>
      <c r="M81" s="219">
        <v>36</v>
      </c>
      <c r="N81" s="232">
        <f t="shared" si="3"/>
        <v>0.58064516129032262</v>
      </c>
      <c r="O81" s="219">
        <v>47</v>
      </c>
      <c r="P81" s="232">
        <f t="shared" si="4"/>
        <v>0.75806451612903225</v>
      </c>
      <c r="Q81" s="221">
        <v>62</v>
      </c>
    </row>
    <row r="82" spans="2:17" ht="10.5" customHeight="1" x14ac:dyDescent="0.2">
      <c r="B82" s="375" t="s">
        <v>52</v>
      </c>
      <c r="C82" s="375"/>
      <c r="D82" s="375"/>
      <c r="E82" s="375"/>
      <c r="F82" s="375"/>
      <c r="G82" s="219">
        <v>42</v>
      </c>
      <c r="H82" s="232">
        <f t="shared" si="0"/>
        <v>0.25766871165644173</v>
      </c>
      <c r="I82" s="219">
        <v>147</v>
      </c>
      <c r="J82" s="232">
        <f t="shared" si="1"/>
        <v>0.90184049079754602</v>
      </c>
      <c r="K82" s="219">
        <v>123</v>
      </c>
      <c r="L82" s="232">
        <f t="shared" si="2"/>
        <v>0.754601226993865</v>
      </c>
      <c r="M82" s="219">
        <v>121</v>
      </c>
      <c r="N82" s="232">
        <f t="shared" si="3"/>
        <v>0.74233128834355833</v>
      </c>
      <c r="O82" s="219">
        <v>111</v>
      </c>
      <c r="P82" s="232">
        <f t="shared" si="4"/>
        <v>0.68098159509202449</v>
      </c>
      <c r="Q82" s="221">
        <v>163</v>
      </c>
    </row>
    <row r="83" spans="2:17" ht="10.5" customHeight="1" x14ac:dyDescent="0.2">
      <c r="B83" s="375" t="s">
        <v>53</v>
      </c>
      <c r="C83" s="375"/>
      <c r="D83" s="375"/>
      <c r="E83" s="375"/>
      <c r="F83" s="375"/>
      <c r="G83" s="219">
        <v>23</v>
      </c>
      <c r="H83" s="232">
        <f t="shared" si="0"/>
        <v>0.33823529411764708</v>
      </c>
      <c r="I83" s="219">
        <v>64</v>
      </c>
      <c r="J83" s="232">
        <f t="shared" si="1"/>
        <v>0.94117647058823528</v>
      </c>
      <c r="K83" s="219">
        <v>47</v>
      </c>
      <c r="L83" s="232">
        <f t="shared" si="2"/>
        <v>0.69117647058823528</v>
      </c>
      <c r="M83" s="219">
        <v>49</v>
      </c>
      <c r="N83" s="232">
        <f t="shared" si="3"/>
        <v>0.72058823529411764</v>
      </c>
      <c r="O83" s="219">
        <v>57</v>
      </c>
      <c r="P83" s="232">
        <f t="shared" si="4"/>
        <v>0.83823529411764708</v>
      </c>
      <c r="Q83" s="221">
        <v>68</v>
      </c>
    </row>
    <row r="84" spans="2:17" ht="10.5" customHeight="1" x14ac:dyDescent="0.2">
      <c r="B84" s="375" t="s">
        <v>54</v>
      </c>
      <c r="C84" s="375"/>
      <c r="D84" s="375"/>
      <c r="E84" s="375"/>
      <c r="F84" s="375"/>
      <c r="G84" s="219">
        <v>235</v>
      </c>
      <c r="H84" s="232">
        <f t="shared" si="0"/>
        <v>0.27136258660508084</v>
      </c>
      <c r="I84" s="219">
        <v>699</v>
      </c>
      <c r="J84" s="232">
        <f t="shared" si="1"/>
        <v>0.80715935334872979</v>
      </c>
      <c r="K84" s="219">
        <v>682</v>
      </c>
      <c r="L84" s="232">
        <f t="shared" si="2"/>
        <v>0.78752886836027713</v>
      </c>
      <c r="M84" s="219">
        <v>509</v>
      </c>
      <c r="N84" s="232">
        <f t="shared" si="3"/>
        <v>0.58775981524249421</v>
      </c>
      <c r="O84" s="219">
        <v>729</v>
      </c>
      <c r="P84" s="232">
        <f t="shared" si="4"/>
        <v>0.84180138568129326</v>
      </c>
      <c r="Q84" s="221">
        <v>866</v>
      </c>
    </row>
    <row r="85" spans="2:17" ht="10.5" customHeight="1" x14ac:dyDescent="0.2">
      <c r="B85" s="375" t="s">
        <v>29</v>
      </c>
      <c r="C85" s="375"/>
      <c r="D85" s="375"/>
      <c r="E85" s="375"/>
      <c r="F85" s="375"/>
      <c r="G85" s="223">
        <f>SUM(G80:G84)</f>
        <v>334</v>
      </c>
      <c r="H85" s="224">
        <f t="shared" si="0"/>
        <v>0.2813816343723673</v>
      </c>
      <c r="I85" s="223">
        <f>SUM(I80:I84)</f>
        <v>984</v>
      </c>
      <c r="J85" s="224">
        <f t="shared" si="1"/>
        <v>0.82898062342038759</v>
      </c>
      <c r="K85" s="223">
        <f>SUM(K80:K84)</f>
        <v>921</v>
      </c>
      <c r="L85" s="224">
        <f t="shared" si="2"/>
        <v>0.77590564448188715</v>
      </c>
      <c r="M85" s="223">
        <f>SUM(M80:M84)</f>
        <v>732</v>
      </c>
      <c r="N85" s="224">
        <f t="shared" si="3"/>
        <v>0.61668070766638583</v>
      </c>
      <c r="O85" s="223">
        <f>SUM(O80:O84)</f>
        <v>961</v>
      </c>
      <c r="P85" s="224">
        <f t="shared" si="4"/>
        <v>0.80960404380791917</v>
      </c>
      <c r="Q85" s="221">
        <v>1187</v>
      </c>
    </row>
    <row r="86" spans="2:17" ht="10.5" customHeight="1" x14ac:dyDescent="0.2">
      <c r="B86" s="189" t="s">
        <v>181</v>
      </c>
      <c r="C86" s="189"/>
      <c r="D86" s="189"/>
      <c r="E86" s="189"/>
      <c r="F86" s="189"/>
      <c r="G86" s="189"/>
      <c r="H86" s="234"/>
      <c r="I86" s="189"/>
      <c r="J86" s="189"/>
      <c r="K86" s="189"/>
      <c r="L86" s="189"/>
      <c r="M86" s="189"/>
      <c r="N86" s="189"/>
      <c r="O86" s="189"/>
      <c r="P86" s="189"/>
      <c r="Q86" s="189"/>
    </row>
    <row r="87" spans="2:17" ht="10.5" customHeight="1" x14ac:dyDescent="0.2"/>
    <row r="88" spans="2:17" ht="10.5" customHeight="1" x14ac:dyDescent="0.2"/>
    <row r="89" spans="2:17" ht="10.5" customHeight="1" x14ac:dyDescent="0.2"/>
    <row r="90" spans="2:17" ht="10.5" customHeight="1" x14ac:dyDescent="0.2"/>
    <row r="91" spans="2:17" ht="10.5" customHeight="1" x14ac:dyDescent="0.2"/>
    <row r="92" spans="2:17" ht="10.5" customHeight="1" x14ac:dyDescent="0.2"/>
    <row r="93" spans="2:17" ht="10.5" customHeight="1" x14ac:dyDescent="0.2"/>
    <row r="94" spans="2:17" ht="10.5" customHeight="1" x14ac:dyDescent="0.2"/>
    <row r="95" spans="2:17" ht="10.5" customHeight="1" x14ac:dyDescent="0.2"/>
    <row r="96" spans="2:17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</sheetData>
  <mergeCells count="14">
    <mergeCell ref="B85:F85"/>
    <mergeCell ref="B75:Q75"/>
    <mergeCell ref="B76:F79"/>
    <mergeCell ref="G76:H78"/>
    <mergeCell ref="I76:J78"/>
    <mergeCell ref="K76:L78"/>
    <mergeCell ref="M76:N78"/>
    <mergeCell ref="O76:P78"/>
    <mergeCell ref="Q76:Q78"/>
    <mergeCell ref="B80:F80"/>
    <mergeCell ref="B81:F81"/>
    <mergeCell ref="B82:F82"/>
    <mergeCell ref="B83:F83"/>
    <mergeCell ref="B84:F84"/>
  </mergeCells>
  <conditionalFormatting sqref="H80:H84">
    <cfRule type="colorScale" priority="10">
      <colorScale>
        <cfvo type="min"/>
        <cfvo type="max"/>
        <color rgb="FFFCFCFF"/>
        <color rgb="FF63BE7B"/>
      </colorScale>
    </cfRule>
  </conditionalFormatting>
  <conditionalFormatting sqref="J80:J84">
    <cfRule type="colorScale" priority="9">
      <colorScale>
        <cfvo type="min"/>
        <cfvo type="max"/>
        <color rgb="FFFCFCFF"/>
        <color rgb="FF63BE7B"/>
      </colorScale>
    </cfRule>
  </conditionalFormatting>
  <conditionalFormatting sqref="L80:L84">
    <cfRule type="colorScale" priority="8">
      <colorScale>
        <cfvo type="min"/>
        <cfvo type="max"/>
        <color rgb="FFFCFCFF"/>
        <color rgb="FF63BE7B"/>
      </colorScale>
    </cfRule>
  </conditionalFormatting>
  <conditionalFormatting sqref="N80:N84">
    <cfRule type="colorScale" priority="7">
      <colorScale>
        <cfvo type="min"/>
        <cfvo type="max"/>
        <color rgb="FFFCFCFF"/>
        <color rgb="FF63BE7B"/>
      </colorScale>
    </cfRule>
  </conditionalFormatting>
  <conditionalFormatting sqref="P80:P84"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scale="56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ignoredErrors>
    <ignoredError sqref="R22 H80:P85" formula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92E7E-6882-4ECC-8785-C23E7E016FFE}">
  <sheetPr codeName="Hoja42">
    <tabColor theme="7" tint="0.39997558519241921"/>
    <pageSetUpPr fitToPage="1"/>
  </sheetPr>
  <dimension ref="A6:AF983"/>
  <sheetViews>
    <sheetView showGridLines="0" view="pageBreakPreview" topLeftCell="D1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8.140625" customWidth="1"/>
    <col min="7" max="12" width="9.85546875" customWidth="1"/>
    <col min="13" max="13" width="7.42578125" customWidth="1"/>
    <col min="14" max="14" width="10.140625" customWidth="1"/>
    <col min="15" max="15" width="7.42578125" customWidth="1"/>
    <col min="16" max="16" width="10" customWidth="1"/>
    <col min="17" max="17" width="11" customWidth="1"/>
    <col min="18" max="33" width="7.42578125" customWidth="1"/>
  </cols>
  <sheetData>
    <row r="6" spans="1:31" ht="15" customHeight="1" x14ac:dyDescent="0.2">
      <c r="B6" s="9"/>
      <c r="C6" s="276" t="s">
        <v>162</v>
      </c>
      <c r="D6" s="80"/>
      <c r="E6" s="81"/>
      <c r="F6" s="80"/>
      <c r="G6" s="81"/>
      <c r="H6" s="80"/>
      <c r="I6" s="81"/>
      <c r="J6" s="80"/>
      <c r="K6" s="81"/>
      <c r="L6" s="80"/>
      <c r="M6" s="8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15" customHeight="1" x14ac:dyDescent="0.2">
      <c r="B7" s="9"/>
      <c r="C7" s="81"/>
      <c r="D7" s="80"/>
      <c r="E7" s="81"/>
      <c r="F7" s="80"/>
      <c r="G7" s="81"/>
      <c r="H7" s="80"/>
      <c r="I7" s="81"/>
      <c r="J7" s="80"/>
      <c r="K7" s="81"/>
      <c r="L7" s="80"/>
      <c r="M7" s="8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 ht="15" customHeight="1" x14ac:dyDescent="0.2">
      <c r="B8" s="9"/>
      <c r="C8" s="81"/>
      <c r="D8" s="80"/>
      <c r="E8" s="81"/>
      <c r="F8" s="80"/>
      <c r="G8" s="81"/>
      <c r="H8" s="80"/>
      <c r="I8" s="81"/>
      <c r="J8" s="80"/>
      <c r="K8" s="81"/>
      <c r="L8" s="80"/>
      <c r="M8" s="8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31" ht="15" customHeight="1" x14ac:dyDescent="0.2">
      <c r="B9" s="9"/>
      <c r="C9" s="81"/>
      <c r="D9" s="80"/>
      <c r="E9" s="81"/>
      <c r="F9" s="80"/>
      <c r="G9" s="81"/>
      <c r="H9" s="80"/>
      <c r="I9" s="81"/>
      <c r="J9" s="80"/>
      <c r="K9" s="81"/>
      <c r="L9" s="80"/>
      <c r="M9" s="8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1" ht="15" customHeight="1" x14ac:dyDescent="0.2">
      <c r="A10" s="12"/>
      <c r="B10" s="9"/>
      <c r="C10" s="81"/>
      <c r="D10" s="80"/>
      <c r="E10" s="81"/>
      <c r="F10" s="80"/>
      <c r="G10" s="81"/>
      <c r="H10" s="80"/>
      <c r="I10" s="81"/>
      <c r="J10" s="80"/>
      <c r="K10" s="81"/>
      <c r="L10" s="80"/>
      <c r="M10" s="81"/>
      <c r="R10" s="9"/>
      <c r="S10" s="81"/>
      <c r="T10" s="80"/>
      <c r="U10" s="81"/>
      <c r="V10" s="80"/>
      <c r="W10" s="81"/>
      <c r="X10" s="80"/>
      <c r="Y10" s="81"/>
      <c r="Z10" s="80"/>
      <c r="AA10" s="81"/>
    </row>
    <row r="11" spans="1:31" ht="15" customHeight="1" x14ac:dyDescent="0.2">
      <c r="A11" s="12"/>
      <c r="B11" s="9"/>
      <c r="C11" s="81"/>
      <c r="D11" s="80"/>
      <c r="E11" s="81"/>
      <c r="F11" s="80"/>
      <c r="G11" s="81"/>
      <c r="H11" s="80"/>
      <c r="I11" s="81"/>
      <c r="J11" s="80"/>
      <c r="K11" s="81"/>
      <c r="L11" s="80"/>
      <c r="M11" s="81"/>
      <c r="R11" s="9"/>
      <c r="S11" s="83"/>
      <c r="T11" s="82"/>
      <c r="U11" s="83"/>
      <c r="V11" s="82"/>
      <c r="W11" s="83"/>
      <c r="X11" s="82"/>
      <c r="Y11" s="83"/>
      <c r="Z11" s="82"/>
      <c r="AA11" s="83"/>
    </row>
    <row r="12" spans="1:31" ht="15" customHeight="1" x14ac:dyDescent="0.2">
      <c r="A12" s="12"/>
      <c r="B12" s="9"/>
      <c r="C12" s="81"/>
      <c r="D12" s="80"/>
      <c r="E12" s="81"/>
      <c r="F12" s="80"/>
      <c r="G12" s="81"/>
      <c r="H12" s="80"/>
      <c r="I12" s="81"/>
      <c r="J12" s="80"/>
      <c r="K12" s="81"/>
      <c r="L12" s="80"/>
      <c r="M12" s="81"/>
      <c r="R12" s="9"/>
      <c r="S12" s="81"/>
      <c r="T12" s="80"/>
      <c r="U12" s="81"/>
      <c r="V12" s="80"/>
      <c r="W12" s="81"/>
      <c r="X12" s="80"/>
      <c r="Y12" s="81"/>
      <c r="Z12" s="80"/>
      <c r="AA12" s="81"/>
    </row>
    <row r="13" spans="1:31" ht="15" customHeight="1" x14ac:dyDescent="0.2">
      <c r="A13" s="12"/>
      <c r="B13" s="113"/>
      <c r="C13" s="81"/>
      <c r="D13" s="80"/>
      <c r="E13" s="81"/>
      <c r="F13" s="80"/>
      <c r="G13" s="81"/>
      <c r="H13" s="80"/>
      <c r="I13" s="81"/>
      <c r="J13" s="80"/>
      <c r="K13" s="81"/>
      <c r="L13" s="80"/>
      <c r="M13" s="81"/>
      <c r="Q13" s="189"/>
      <c r="R13" s="292"/>
      <c r="S13" s="157" t="s">
        <v>130</v>
      </c>
      <c r="T13" s="293">
        <v>32093</v>
      </c>
      <c r="U13" s="294">
        <v>0.97446407967450055</v>
      </c>
      <c r="V13" s="167"/>
      <c r="W13" s="157"/>
      <c r="X13" s="167"/>
      <c r="Y13" s="81"/>
      <c r="Z13" s="80"/>
      <c r="AA13" s="81"/>
    </row>
    <row r="14" spans="1:31" ht="15" customHeight="1" x14ac:dyDescent="0.2">
      <c r="A14" s="12"/>
      <c r="B14" s="113"/>
      <c r="C14" s="81"/>
      <c r="D14" s="80"/>
      <c r="E14" s="81"/>
      <c r="F14" s="80"/>
      <c r="G14" s="81"/>
      <c r="H14" s="80"/>
      <c r="I14" s="81"/>
      <c r="J14" s="80"/>
      <c r="K14" s="81"/>
      <c r="L14" s="80"/>
      <c r="M14" s="81"/>
      <c r="Q14" s="189"/>
      <c r="R14" s="292"/>
      <c r="S14" s="157" t="s">
        <v>131</v>
      </c>
      <c r="T14" s="293">
        <v>841</v>
      </c>
      <c r="U14" s="294">
        <v>2.5535920325499485E-2</v>
      </c>
      <c r="V14" s="167"/>
      <c r="W14" s="157"/>
      <c r="X14" s="167"/>
      <c r="Y14" s="81"/>
      <c r="Z14" s="80"/>
      <c r="AA14" s="81"/>
    </row>
    <row r="15" spans="1:31" ht="15" customHeight="1" x14ac:dyDescent="0.2">
      <c r="B15" s="113"/>
      <c r="C15" s="81"/>
      <c r="D15" s="80"/>
      <c r="E15" s="81"/>
      <c r="F15" s="80"/>
      <c r="G15" s="81"/>
      <c r="H15" s="80"/>
      <c r="I15" s="81"/>
      <c r="J15" s="80"/>
      <c r="K15" s="81"/>
      <c r="L15" s="80"/>
      <c r="M15" s="81"/>
      <c r="Q15" s="189"/>
      <c r="R15" s="292"/>
      <c r="S15" s="190" t="s">
        <v>7</v>
      </c>
      <c r="T15" s="295">
        <f>SUM(T13:T14)</f>
        <v>32934</v>
      </c>
      <c r="U15" s="295">
        <f>SUM(U13:U14)</f>
        <v>1</v>
      </c>
      <c r="V15" s="296"/>
      <c r="W15" s="190"/>
      <c r="X15" s="296"/>
      <c r="Y15" s="123"/>
      <c r="Z15" s="124"/>
      <c r="AA15" s="123"/>
    </row>
    <row r="16" spans="1:31" ht="15" customHeight="1" x14ac:dyDescent="0.2"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Q16" s="189"/>
      <c r="R16" s="292"/>
      <c r="S16" s="189"/>
      <c r="T16" s="189"/>
      <c r="U16" s="189"/>
      <c r="V16" s="189"/>
      <c r="W16" s="189"/>
      <c r="X16" s="189"/>
    </row>
    <row r="17" spans="1:32" ht="15" customHeight="1" x14ac:dyDescent="0.2">
      <c r="A17" s="7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Q17" s="189"/>
      <c r="R17" s="292"/>
      <c r="S17" s="148"/>
      <c r="T17" s="148"/>
      <c r="U17" s="148"/>
      <c r="V17" s="148"/>
      <c r="W17" s="189"/>
      <c r="X17" s="189"/>
    </row>
    <row r="18" spans="1:32" ht="10.5" customHeight="1" x14ac:dyDescent="0.2">
      <c r="B18" s="9"/>
      <c r="C18" s="77"/>
      <c r="D18" s="9"/>
      <c r="E18" s="77"/>
      <c r="F18" s="84"/>
      <c r="G18" s="84"/>
      <c r="H18" s="9"/>
      <c r="I18" s="77"/>
      <c r="J18" s="84"/>
      <c r="K18" s="84"/>
      <c r="L18" s="84"/>
      <c r="M18" s="84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ht="10.5" customHeight="1" x14ac:dyDescent="0.2">
      <c r="A19" s="3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spans="1:32" ht="10.5" customHeight="1" x14ac:dyDescent="0.2">
      <c r="B20" s="82"/>
      <c r="C20" s="83"/>
      <c r="D20" s="82"/>
      <c r="E20" s="83"/>
      <c r="F20" s="82"/>
      <c r="G20" s="86"/>
      <c r="H20" s="82"/>
      <c r="I20" s="86"/>
      <c r="J20" s="82"/>
      <c r="K20" s="86"/>
      <c r="L20" s="82"/>
      <c r="M20" s="86"/>
      <c r="R20" s="9"/>
    </row>
    <row r="21" spans="1:32" ht="10.5" customHeight="1" x14ac:dyDescent="0.2">
      <c r="B21" s="113"/>
      <c r="C21" s="81"/>
      <c r="D21" s="80"/>
      <c r="E21" s="81"/>
      <c r="F21" s="80"/>
      <c r="G21" s="81"/>
      <c r="H21" s="80"/>
      <c r="I21" s="81"/>
      <c r="J21" s="80"/>
      <c r="K21" s="81"/>
      <c r="L21" s="80"/>
      <c r="M21" s="81"/>
    </row>
    <row r="22" spans="1:32" ht="10.5" customHeight="1" x14ac:dyDescent="0.2">
      <c r="B22" s="113"/>
      <c r="C22" s="81"/>
      <c r="D22" s="80"/>
      <c r="E22" s="81"/>
      <c r="F22" s="80"/>
      <c r="G22" s="81"/>
      <c r="H22" s="80"/>
      <c r="I22" s="81"/>
      <c r="J22" s="80"/>
      <c r="K22" s="81"/>
      <c r="L22" s="80"/>
      <c r="M22" s="81"/>
    </row>
    <row r="23" spans="1:32" ht="10.5" customHeight="1" x14ac:dyDescent="0.2">
      <c r="B23" s="39"/>
      <c r="C23" s="88"/>
      <c r="D23" s="88"/>
      <c r="E23" s="88"/>
      <c r="F23" s="88"/>
      <c r="G23" s="114"/>
      <c r="H23" s="115"/>
      <c r="I23" s="115"/>
      <c r="J23" s="116"/>
      <c r="K23" s="13"/>
      <c r="L23" s="13"/>
      <c r="M23" s="87"/>
      <c r="N23" s="117"/>
      <c r="O23" s="87"/>
      <c r="P23" s="113"/>
      <c r="Q23" s="81"/>
    </row>
    <row r="24" spans="1:32" ht="10.5" customHeight="1" x14ac:dyDescent="0.2">
      <c r="B24" s="112"/>
      <c r="C24" s="118"/>
      <c r="D24" s="118"/>
      <c r="E24" s="118"/>
      <c r="F24" s="118"/>
      <c r="G24" s="119"/>
      <c r="H24" s="120"/>
      <c r="I24" s="120"/>
      <c r="J24" s="121"/>
      <c r="K24" s="120"/>
      <c r="L24" s="120"/>
      <c r="M24" s="121"/>
      <c r="N24" s="121"/>
      <c r="O24" s="121"/>
      <c r="P24" s="122"/>
      <c r="Q24" s="123"/>
    </row>
    <row r="25" spans="1:32" ht="10.5" customHeight="1" x14ac:dyDescent="0.2">
      <c r="B25" s="118"/>
      <c r="C25" s="118"/>
      <c r="D25" s="118"/>
      <c r="E25" s="118"/>
      <c r="F25" s="118"/>
      <c r="G25" s="119"/>
      <c r="H25" s="120"/>
      <c r="I25" s="120"/>
      <c r="J25" s="121"/>
      <c r="K25" s="120"/>
      <c r="L25" s="124"/>
      <c r="M25" s="123"/>
      <c r="N25" s="124"/>
      <c r="O25" s="123"/>
      <c r="P25" s="124"/>
      <c r="Q25" s="123"/>
    </row>
    <row r="26" spans="1:32" ht="10.5" customHeight="1" x14ac:dyDescent="0.2">
      <c r="B26" s="118"/>
      <c r="C26" s="118"/>
      <c r="D26" s="118"/>
      <c r="E26" s="118"/>
      <c r="F26" s="118"/>
      <c r="G26" s="119"/>
      <c r="H26" s="120"/>
      <c r="I26" s="120"/>
      <c r="J26" s="121"/>
      <c r="K26" s="120"/>
      <c r="L26" s="124"/>
      <c r="M26" s="123"/>
      <c r="N26" s="124"/>
      <c r="O26" s="123"/>
      <c r="P26" s="124"/>
      <c r="Q26" s="123"/>
    </row>
    <row r="27" spans="1:32" ht="10.5" customHeight="1" x14ac:dyDescent="0.2">
      <c r="B27" s="118"/>
      <c r="C27" s="118"/>
      <c r="D27" s="118"/>
      <c r="E27" s="118"/>
      <c r="F27" s="118"/>
      <c r="G27" s="119"/>
      <c r="H27" s="120"/>
      <c r="I27" s="120"/>
      <c r="J27" s="121"/>
      <c r="K27" s="120"/>
      <c r="L27" s="124"/>
      <c r="M27" s="123"/>
      <c r="N27" s="124"/>
      <c r="O27" s="123"/>
      <c r="P27" s="124"/>
      <c r="Q27" s="123"/>
    </row>
    <row r="28" spans="1:32" ht="10.5" customHeight="1" x14ac:dyDescent="0.2">
      <c r="B28" s="118"/>
      <c r="C28" s="118"/>
      <c r="D28" s="118"/>
      <c r="E28" s="118"/>
      <c r="F28" s="118"/>
      <c r="G28" s="119"/>
      <c r="H28" s="120"/>
      <c r="I28" s="120"/>
      <c r="J28" s="121"/>
      <c r="K28" s="120"/>
      <c r="L28" s="124"/>
      <c r="M28" s="123"/>
      <c r="N28" s="124"/>
      <c r="O28" s="123"/>
      <c r="P28" s="124"/>
      <c r="Q28" s="123"/>
    </row>
    <row r="29" spans="1:32" ht="10.5" customHeight="1" x14ac:dyDescent="0.2">
      <c r="B29" s="118"/>
      <c r="C29" s="118"/>
      <c r="D29" s="118"/>
      <c r="E29" s="118"/>
      <c r="F29" s="118"/>
      <c r="G29" s="119"/>
      <c r="H29" s="120"/>
      <c r="I29" s="120"/>
      <c r="J29" s="121"/>
      <c r="K29" s="120"/>
      <c r="L29" s="124"/>
      <c r="M29" s="123"/>
      <c r="N29" s="124"/>
      <c r="O29" s="123"/>
      <c r="P29" s="124"/>
      <c r="Q29" s="123"/>
    </row>
    <row r="30" spans="1:32" ht="10.5" customHeight="1" x14ac:dyDescent="0.2">
      <c r="B30" s="118"/>
      <c r="C30" s="118"/>
      <c r="D30" s="118"/>
      <c r="E30" s="118"/>
      <c r="F30" s="118"/>
      <c r="G30" s="119"/>
      <c r="H30" s="120"/>
      <c r="I30" s="120"/>
      <c r="J30" s="121"/>
      <c r="K30" s="120"/>
      <c r="L30" s="124"/>
      <c r="M30" s="123"/>
      <c r="N30" s="124"/>
      <c r="O30" s="123"/>
      <c r="P30" s="124"/>
      <c r="Q30" s="123"/>
    </row>
    <row r="31" spans="1:32" ht="10.5" customHeight="1" x14ac:dyDescent="0.2">
      <c r="B31" s="118"/>
      <c r="C31" s="118"/>
      <c r="D31" s="118"/>
      <c r="E31" s="118"/>
      <c r="F31" s="118"/>
      <c r="G31" s="119"/>
      <c r="H31" s="120"/>
      <c r="I31" s="120"/>
      <c r="J31" s="121"/>
      <c r="K31" s="120"/>
      <c r="L31" s="124"/>
      <c r="M31" s="123"/>
      <c r="N31" s="124"/>
      <c r="O31" s="123"/>
      <c r="P31" s="124"/>
      <c r="Q31" s="123"/>
    </row>
    <row r="32" spans="1:32" ht="10.5" customHeight="1" x14ac:dyDescent="0.2">
      <c r="B32" s="118"/>
      <c r="C32" s="118"/>
      <c r="D32" s="118"/>
      <c r="E32" s="118"/>
      <c r="F32" s="118"/>
      <c r="G32" s="119"/>
      <c r="H32" s="120"/>
      <c r="I32" s="120"/>
      <c r="J32" s="121"/>
      <c r="K32" s="120"/>
      <c r="L32" s="124"/>
      <c r="M32" s="123"/>
      <c r="N32" s="124"/>
      <c r="O32" s="123"/>
      <c r="P32" s="124"/>
      <c r="Q32" s="123"/>
    </row>
    <row r="33" spans="2:27" ht="10.5" customHeight="1" x14ac:dyDescent="0.2">
      <c r="B33" s="118"/>
      <c r="C33" s="118"/>
      <c r="D33" s="118"/>
      <c r="E33" s="118"/>
      <c r="F33" s="118"/>
      <c r="G33" s="119"/>
      <c r="H33" s="120"/>
      <c r="I33" s="120"/>
      <c r="J33" s="121"/>
      <c r="K33" s="120"/>
      <c r="L33" s="124"/>
      <c r="M33" s="123"/>
      <c r="N33" s="124"/>
      <c r="O33" s="123"/>
      <c r="P33" s="124"/>
      <c r="Q33" s="123"/>
    </row>
    <row r="34" spans="2:27" ht="10.5" customHeight="1" x14ac:dyDescent="0.2">
      <c r="B34" s="118"/>
      <c r="C34" s="118"/>
      <c r="D34" s="118"/>
      <c r="E34" s="118"/>
      <c r="F34" s="118"/>
      <c r="G34" s="119"/>
      <c r="H34" s="120"/>
      <c r="I34" s="120"/>
      <c r="J34" s="121"/>
      <c r="K34" s="120"/>
      <c r="L34" s="124"/>
      <c r="M34" s="123"/>
      <c r="N34" s="124"/>
      <c r="O34" s="123"/>
      <c r="P34" s="124"/>
      <c r="Q34" s="123"/>
    </row>
    <row r="35" spans="2:27" ht="10.5" customHeight="1" x14ac:dyDescent="0.2">
      <c r="B35" s="118"/>
      <c r="C35" s="118"/>
      <c r="D35" s="118"/>
      <c r="E35" s="118"/>
      <c r="F35" s="118"/>
      <c r="G35" s="119"/>
      <c r="H35" s="120"/>
      <c r="I35" s="120"/>
      <c r="J35" s="121"/>
      <c r="K35" s="120"/>
      <c r="L35" s="124"/>
      <c r="M35" s="123"/>
      <c r="N35" s="124"/>
      <c r="O35" s="123"/>
      <c r="P35" s="124"/>
      <c r="Q35" s="123"/>
    </row>
    <row r="36" spans="2:27" ht="10.5" customHeight="1" x14ac:dyDescent="0.2">
      <c r="B36" s="118"/>
      <c r="C36" s="118"/>
      <c r="D36" s="118"/>
      <c r="E36" s="118"/>
      <c r="F36" s="118"/>
      <c r="G36" s="119"/>
      <c r="H36" s="120"/>
      <c r="I36" s="120"/>
      <c r="J36" s="121"/>
      <c r="K36" s="120"/>
      <c r="L36" s="120"/>
      <c r="M36" s="121"/>
      <c r="N36" s="121"/>
      <c r="O36" s="121"/>
      <c r="P36" s="122"/>
      <c r="Q36" s="123"/>
    </row>
    <row r="37" spans="2:27" ht="10.5" customHeight="1" x14ac:dyDescent="0.2">
      <c r="B37" s="118"/>
      <c r="C37" s="118"/>
      <c r="D37" s="118"/>
      <c r="E37" s="118"/>
      <c r="F37" s="118"/>
      <c r="G37" s="119"/>
      <c r="H37" s="120"/>
      <c r="I37" s="120"/>
      <c r="J37" s="121"/>
      <c r="K37" s="120"/>
      <c r="L37" s="120"/>
      <c r="M37" s="121"/>
      <c r="N37" s="121"/>
      <c r="O37" s="121"/>
      <c r="P37" s="122"/>
      <c r="Q37" s="123"/>
    </row>
    <row r="38" spans="2:27" ht="10.5" customHeight="1" x14ac:dyDescent="0.2">
      <c r="B38" s="118"/>
      <c r="C38" s="118"/>
      <c r="D38" s="118"/>
      <c r="E38" s="118"/>
      <c r="F38" s="118"/>
      <c r="G38" s="119"/>
      <c r="H38" s="120"/>
      <c r="I38" s="120"/>
      <c r="J38" s="121"/>
      <c r="K38" s="120"/>
      <c r="L38" s="120"/>
      <c r="M38" s="121"/>
      <c r="N38" s="121"/>
      <c r="O38" s="121"/>
      <c r="P38" s="122"/>
      <c r="Q38" s="123"/>
    </row>
    <row r="39" spans="2:27" ht="10.5" customHeight="1" x14ac:dyDescent="0.2">
      <c r="B39" s="118"/>
      <c r="C39" s="118"/>
      <c r="D39" s="118"/>
      <c r="E39" s="118"/>
      <c r="F39" s="118"/>
      <c r="G39" s="119"/>
      <c r="H39" s="120"/>
      <c r="I39" s="120"/>
      <c r="J39" s="121"/>
      <c r="K39" s="120"/>
      <c r="L39" s="120"/>
      <c r="M39" s="121"/>
      <c r="N39" s="121"/>
      <c r="O39" s="121"/>
      <c r="P39" s="122"/>
      <c r="Q39" s="123"/>
    </row>
    <row r="40" spans="2:27" ht="10.5" customHeight="1" x14ac:dyDescent="0.2">
      <c r="B40" s="118"/>
      <c r="C40" s="118"/>
      <c r="D40" s="118"/>
      <c r="E40" s="118"/>
      <c r="F40" s="118"/>
      <c r="G40" s="119"/>
      <c r="H40" s="120"/>
      <c r="I40" s="120"/>
      <c r="J40" s="121"/>
      <c r="K40" s="120"/>
      <c r="L40" s="120"/>
      <c r="M40" s="121"/>
      <c r="N40" s="121"/>
      <c r="O40" s="121"/>
      <c r="P40" s="122"/>
      <c r="Q40" s="123"/>
    </row>
    <row r="41" spans="2:27" ht="10.5" customHeight="1" x14ac:dyDescent="0.2">
      <c r="B41" s="118"/>
      <c r="C41" s="118"/>
      <c r="D41" s="118"/>
      <c r="E41" s="118"/>
      <c r="F41" s="118"/>
      <c r="G41" s="119"/>
      <c r="H41" s="120"/>
      <c r="I41" s="120"/>
      <c r="J41" s="121"/>
      <c r="K41" s="120"/>
      <c r="L41" s="120"/>
      <c r="M41" s="121"/>
      <c r="N41" s="121"/>
      <c r="O41" s="121"/>
      <c r="P41" s="122"/>
      <c r="Q41" s="123"/>
    </row>
    <row r="42" spans="2:27" ht="10.5" customHeight="1" x14ac:dyDescent="0.2">
      <c r="B42" s="118"/>
      <c r="C42" s="118"/>
      <c r="D42" s="118"/>
      <c r="E42" s="118"/>
      <c r="F42" s="118"/>
      <c r="G42" s="119"/>
      <c r="H42" s="120"/>
      <c r="I42" s="120"/>
      <c r="J42" s="121"/>
      <c r="K42" s="120"/>
      <c r="L42" s="120"/>
      <c r="M42" s="121"/>
      <c r="N42" s="121"/>
      <c r="O42" s="121"/>
      <c r="P42" s="122"/>
      <c r="Q42" s="123"/>
    </row>
    <row r="43" spans="2:27" ht="10.5" customHeight="1" x14ac:dyDescent="0.2">
      <c r="B43" s="118"/>
      <c r="C43" s="118"/>
      <c r="D43" s="118"/>
      <c r="E43" s="118"/>
      <c r="F43" s="118"/>
      <c r="G43" s="119"/>
      <c r="H43" s="120"/>
      <c r="I43" s="120"/>
      <c r="J43" s="121"/>
      <c r="K43" s="120"/>
      <c r="L43" s="120"/>
      <c r="M43" s="121"/>
      <c r="N43" s="121"/>
      <c r="O43" s="121"/>
      <c r="P43" s="122"/>
      <c r="Q43" s="123"/>
      <c r="R43" s="80"/>
      <c r="S43" s="81"/>
      <c r="T43" s="80"/>
      <c r="U43" s="81"/>
      <c r="V43" s="80"/>
      <c r="W43" s="81"/>
      <c r="X43" s="80"/>
      <c r="Y43" s="81"/>
      <c r="Z43" s="80"/>
      <c r="AA43" s="81"/>
    </row>
    <row r="44" spans="2:27" ht="10.5" customHeight="1" x14ac:dyDescent="0.2">
      <c r="B44" s="118"/>
      <c r="C44" s="118"/>
      <c r="D44" s="118"/>
      <c r="E44" s="118"/>
      <c r="F44" s="118"/>
      <c r="G44" s="119"/>
      <c r="H44" s="120"/>
      <c r="I44" s="120"/>
      <c r="J44" s="121"/>
      <c r="K44" s="120"/>
      <c r="L44" s="120"/>
      <c r="M44" s="121"/>
      <c r="N44" s="121"/>
      <c r="O44" s="121"/>
      <c r="P44" s="122"/>
      <c r="Q44" s="123"/>
      <c r="R44" s="124"/>
      <c r="S44" s="123"/>
      <c r="T44" s="124"/>
      <c r="U44" s="123"/>
      <c r="V44" s="124"/>
      <c r="W44" s="123"/>
      <c r="X44" s="124"/>
      <c r="Y44" s="123"/>
      <c r="Z44" s="124"/>
      <c r="AA44" s="123"/>
    </row>
    <row r="45" spans="2:27" ht="15" customHeight="1" x14ac:dyDescent="0.2">
      <c r="B45" s="118"/>
      <c r="C45" s="118"/>
      <c r="D45" s="118"/>
      <c r="E45" s="118"/>
      <c r="F45" s="118"/>
      <c r="G45" s="119"/>
      <c r="H45" s="120"/>
      <c r="I45" s="120"/>
      <c r="J45" s="121"/>
      <c r="K45" s="120"/>
      <c r="L45" s="120"/>
      <c r="M45" s="121"/>
      <c r="N45" s="121"/>
      <c r="O45" s="121"/>
      <c r="P45" s="122"/>
      <c r="Q45" s="123"/>
      <c r="R45" s="124"/>
      <c r="S45" s="123"/>
      <c r="T45" s="124"/>
      <c r="U45" s="123"/>
    </row>
    <row r="46" spans="2:27" ht="15" customHeight="1" x14ac:dyDescent="0.2">
      <c r="G46" s="119"/>
      <c r="L46" s="120"/>
      <c r="M46" s="121"/>
      <c r="N46" s="121"/>
      <c r="O46" s="121"/>
      <c r="P46" s="122"/>
      <c r="Q46" s="123"/>
      <c r="R46" s="124"/>
      <c r="S46" s="123"/>
      <c r="T46" s="124"/>
      <c r="U46" s="123"/>
    </row>
    <row r="47" spans="2:27" ht="15" customHeight="1" x14ac:dyDescent="0.2">
      <c r="G47" s="119"/>
      <c r="L47" s="120"/>
      <c r="M47" s="121"/>
      <c r="N47" s="121"/>
      <c r="O47" s="121"/>
      <c r="P47" s="122"/>
      <c r="Q47" s="123"/>
      <c r="R47" s="124"/>
      <c r="S47" s="123"/>
      <c r="T47" s="124"/>
      <c r="U47" s="123"/>
    </row>
    <row r="48" spans="2:27" ht="15" customHeight="1" x14ac:dyDescent="0.2">
      <c r="G48" s="119"/>
      <c r="L48" s="120"/>
      <c r="M48" s="121"/>
      <c r="N48" s="121"/>
      <c r="O48" s="121"/>
      <c r="P48" s="122"/>
      <c r="Q48" s="123"/>
      <c r="R48" s="124"/>
      <c r="S48" s="123"/>
      <c r="T48" s="124"/>
      <c r="U48" s="123"/>
    </row>
    <row r="49" spans="2:27" ht="15" customHeight="1" x14ac:dyDescent="0.2">
      <c r="L49" s="120"/>
      <c r="M49" s="121"/>
      <c r="N49" s="121"/>
      <c r="O49" s="121"/>
      <c r="P49" s="122"/>
      <c r="Q49" s="123"/>
      <c r="R49" s="124"/>
      <c r="S49" s="123"/>
      <c r="T49" s="124"/>
      <c r="U49" s="123"/>
    </row>
    <row r="50" spans="2:27" ht="15" customHeight="1" x14ac:dyDescent="0.2">
      <c r="B50" s="93"/>
      <c r="G50" s="12"/>
      <c r="L50" s="120"/>
      <c r="M50" s="121"/>
      <c r="N50" s="121"/>
      <c r="O50" s="121"/>
      <c r="P50" s="122"/>
      <c r="Q50" s="123"/>
      <c r="R50" s="124"/>
      <c r="S50" s="123"/>
      <c r="T50" s="124"/>
      <c r="U50" s="123"/>
    </row>
    <row r="51" spans="2:27" ht="15" customHeight="1" x14ac:dyDescent="0.2">
      <c r="B51" s="93"/>
      <c r="G51" s="93"/>
      <c r="H51" s="93"/>
      <c r="I51" s="12"/>
      <c r="J51" s="93"/>
      <c r="K51" s="93"/>
      <c r="L51" s="120"/>
      <c r="M51" s="121"/>
      <c r="N51" s="121"/>
      <c r="O51" s="121"/>
      <c r="P51" s="122"/>
      <c r="Q51" s="123"/>
      <c r="R51" s="124"/>
      <c r="S51" s="123"/>
      <c r="T51" s="124"/>
      <c r="U51" s="123"/>
    </row>
    <row r="52" spans="2:27" ht="15" customHeight="1" x14ac:dyDescent="0.2">
      <c r="B52" s="93"/>
      <c r="G52" s="38"/>
      <c r="H52" s="12"/>
      <c r="I52" s="12"/>
      <c r="J52" s="12"/>
      <c r="K52" s="12"/>
      <c r="L52" s="120"/>
      <c r="M52" s="121"/>
      <c r="N52" s="121"/>
      <c r="O52" s="121"/>
      <c r="P52" s="122"/>
      <c r="Q52" s="123"/>
      <c r="R52" s="124"/>
      <c r="S52" s="123"/>
      <c r="T52" s="124"/>
      <c r="U52" s="123"/>
    </row>
    <row r="53" spans="2:27" ht="15" customHeight="1" x14ac:dyDescent="0.2">
      <c r="B53" s="93"/>
      <c r="G53" s="38"/>
      <c r="H53" s="12"/>
      <c r="I53" s="12"/>
      <c r="J53" s="12"/>
      <c r="K53" s="12"/>
      <c r="L53" s="120"/>
      <c r="M53" s="121"/>
      <c r="N53" s="121"/>
      <c r="O53" s="121"/>
      <c r="P53" s="122"/>
      <c r="Q53" s="123"/>
      <c r="R53" s="124"/>
      <c r="S53" s="123"/>
      <c r="T53" s="124"/>
      <c r="U53" s="123"/>
    </row>
    <row r="54" spans="2:27" ht="15" customHeight="1" x14ac:dyDescent="0.2">
      <c r="B54" s="93"/>
      <c r="G54" s="93"/>
      <c r="H54" s="93"/>
      <c r="J54" s="93"/>
      <c r="K54" s="93"/>
      <c r="L54" s="120"/>
      <c r="M54" s="121"/>
      <c r="N54" s="121"/>
      <c r="O54" s="121"/>
      <c r="P54" s="122"/>
      <c r="Q54" s="123"/>
      <c r="R54" s="124"/>
      <c r="S54" s="123"/>
      <c r="T54" s="124"/>
      <c r="U54" s="123"/>
    </row>
    <row r="55" spans="2:27" ht="15" customHeight="1" x14ac:dyDescent="0.2">
      <c r="B55" s="93"/>
      <c r="L55" s="120"/>
      <c r="M55" s="121"/>
      <c r="N55" s="121"/>
      <c r="O55" s="121"/>
      <c r="P55" s="122"/>
      <c r="Q55" s="123"/>
      <c r="R55" s="124"/>
      <c r="S55" s="123"/>
      <c r="T55" s="124"/>
      <c r="U55" s="123"/>
    </row>
    <row r="56" spans="2:27" ht="15" customHeight="1" x14ac:dyDescent="0.2">
      <c r="B56" s="93"/>
      <c r="G56" s="93"/>
      <c r="H56" s="93"/>
      <c r="J56" s="93"/>
      <c r="K56" s="93"/>
      <c r="L56" s="120"/>
      <c r="M56" s="121"/>
      <c r="N56" s="121"/>
      <c r="O56" s="121"/>
      <c r="P56" s="122"/>
      <c r="Q56" s="123"/>
      <c r="R56" s="124"/>
      <c r="S56" s="123"/>
      <c r="T56" s="124"/>
      <c r="U56" s="123"/>
      <c r="V56" s="124"/>
      <c r="W56" s="123"/>
      <c r="X56" s="124"/>
      <c r="Y56" s="123"/>
      <c r="Z56" s="124"/>
      <c r="AA56" s="123"/>
    </row>
    <row r="57" spans="2:27" ht="15" customHeight="1" x14ac:dyDescent="0.2">
      <c r="L57" s="120"/>
      <c r="M57" s="121"/>
      <c r="N57" s="121"/>
      <c r="O57" s="121"/>
      <c r="P57" s="122"/>
      <c r="Q57" s="123"/>
      <c r="R57" s="124"/>
      <c r="S57" s="123"/>
      <c r="T57" s="124"/>
      <c r="U57" s="123"/>
      <c r="V57" s="124"/>
      <c r="W57" s="123"/>
      <c r="X57" s="124"/>
      <c r="Y57" s="123"/>
      <c r="Z57" s="124"/>
      <c r="AA57" s="123"/>
    </row>
    <row r="58" spans="2:27" ht="10.5" customHeight="1" x14ac:dyDescent="0.2">
      <c r="B58" s="93"/>
      <c r="G58" s="93"/>
      <c r="H58" s="93"/>
      <c r="J58" s="93"/>
      <c r="K58" s="93"/>
      <c r="L58" s="120"/>
      <c r="M58" s="121"/>
      <c r="N58" s="121"/>
      <c r="O58" s="121"/>
      <c r="P58" s="122"/>
      <c r="Q58" s="123"/>
      <c r="R58" s="124"/>
      <c r="S58" s="123"/>
      <c r="T58" s="124"/>
      <c r="U58" s="123"/>
      <c r="V58" s="124"/>
      <c r="W58" s="123"/>
      <c r="X58" s="124"/>
      <c r="Y58" s="123"/>
      <c r="Z58" s="124"/>
      <c r="AA58" s="123"/>
    </row>
    <row r="59" spans="2:27" ht="10.5" customHeight="1" x14ac:dyDescent="0.2">
      <c r="B59" s="93"/>
      <c r="G59" s="93"/>
      <c r="H59" s="93"/>
      <c r="J59" s="93"/>
      <c r="K59" s="93"/>
      <c r="R59" s="124"/>
      <c r="S59" s="123"/>
      <c r="T59" s="124"/>
      <c r="U59" s="123"/>
      <c r="V59" s="124"/>
      <c r="W59" s="123"/>
      <c r="X59" s="124"/>
      <c r="Y59" s="123"/>
      <c r="Z59" s="124"/>
      <c r="AA59" s="123"/>
    </row>
    <row r="60" spans="2:27" ht="10.5" customHeight="1" x14ac:dyDescent="0.2">
      <c r="B60" s="93"/>
      <c r="G60" s="38"/>
      <c r="H60" s="93"/>
      <c r="J60" s="93"/>
      <c r="K60" s="93"/>
      <c r="R60" s="124"/>
      <c r="S60" s="123"/>
      <c r="T60" s="124"/>
      <c r="U60" s="123"/>
      <c r="V60" s="124"/>
      <c r="W60" s="123"/>
      <c r="X60" s="124"/>
      <c r="Y60" s="123"/>
      <c r="Z60" s="124"/>
      <c r="AA60" s="123"/>
    </row>
    <row r="61" spans="2:27" ht="10.5" customHeight="1" x14ac:dyDescent="0.2">
      <c r="B61" s="93"/>
      <c r="G61" s="38"/>
      <c r="H61" s="93"/>
      <c r="J61" s="93"/>
      <c r="K61" s="93"/>
      <c r="R61" s="124"/>
      <c r="S61" s="123"/>
      <c r="T61" s="124"/>
      <c r="U61" s="123"/>
      <c r="V61" s="124"/>
      <c r="W61" s="123"/>
      <c r="X61" s="124"/>
      <c r="Y61" s="123"/>
      <c r="Z61" s="124"/>
      <c r="AA61" s="123"/>
    </row>
    <row r="62" spans="2:27" ht="10.5" customHeight="1" x14ac:dyDescent="0.2">
      <c r="B62" s="93"/>
      <c r="G62" s="93"/>
      <c r="H62" s="93"/>
      <c r="J62" s="93"/>
      <c r="K62" s="93"/>
      <c r="R62" s="124"/>
      <c r="S62" s="123"/>
      <c r="T62" s="124"/>
      <c r="U62" s="123"/>
      <c r="V62" s="124"/>
      <c r="W62" s="123"/>
      <c r="X62" s="124"/>
      <c r="Y62" s="123"/>
      <c r="Z62" s="124"/>
      <c r="AA62" s="123"/>
    </row>
    <row r="63" spans="2:27" ht="10.5" customHeight="1" x14ac:dyDescent="0.2">
      <c r="B63" s="93"/>
      <c r="R63" s="124"/>
      <c r="S63" s="123"/>
      <c r="T63" s="124"/>
      <c r="U63" s="123"/>
      <c r="V63" s="124"/>
      <c r="W63" s="123"/>
      <c r="X63" s="124"/>
      <c r="Y63" s="123"/>
      <c r="Z63" s="124"/>
      <c r="AA63" s="123"/>
    </row>
    <row r="64" spans="2:27" ht="10.5" customHeight="1" x14ac:dyDescent="0.2">
      <c r="B64" s="93"/>
      <c r="G64" s="93"/>
      <c r="H64" s="93"/>
      <c r="J64" s="93"/>
      <c r="K64" s="93"/>
      <c r="R64" s="124"/>
      <c r="S64" s="123"/>
      <c r="T64" s="124"/>
      <c r="U64" s="123"/>
      <c r="V64" s="124"/>
      <c r="W64" s="123"/>
      <c r="X64" s="124"/>
      <c r="Y64" s="123"/>
      <c r="Z64" s="124"/>
      <c r="AA64" s="123"/>
    </row>
    <row r="65" spans="6:27" ht="10.5" customHeight="1" x14ac:dyDescent="0.2">
      <c r="R65" s="124"/>
      <c r="S65" s="123"/>
      <c r="T65" s="124"/>
      <c r="U65" s="123"/>
      <c r="V65" s="124"/>
      <c r="W65" s="123"/>
      <c r="X65" s="124"/>
      <c r="Y65" s="123"/>
      <c r="Z65" s="124"/>
      <c r="AA65" s="123"/>
    </row>
    <row r="66" spans="6:27" ht="10.5" customHeight="1" x14ac:dyDescent="0.2">
      <c r="R66" s="124"/>
      <c r="S66" s="123"/>
      <c r="T66" s="124"/>
      <c r="U66" s="123"/>
      <c r="V66" s="124"/>
      <c r="W66" s="123"/>
      <c r="X66" s="124"/>
      <c r="Y66" s="123"/>
      <c r="Z66" s="124"/>
      <c r="AA66" s="123"/>
    </row>
    <row r="67" spans="6:27" ht="10.5" customHeight="1" x14ac:dyDescent="0.2">
      <c r="R67" s="124"/>
      <c r="S67" s="123"/>
      <c r="T67" s="124"/>
      <c r="U67" s="123"/>
      <c r="V67" s="124"/>
      <c r="W67" s="123"/>
      <c r="X67" s="124"/>
      <c r="Y67" s="123"/>
      <c r="Z67" s="124"/>
      <c r="AA67" s="123"/>
    </row>
    <row r="68" spans="6:27" ht="10.5" customHeight="1" x14ac:dyDescent="0.2">
      <c r="R68" s="124"/>
      <c r="S68" s="123"/>
      <c r="T68" s="124"/>
      <c r="U68" s="123"/>
      <c r="V68" s="124"/>
      <c r="W68" s="123"/>
      <c r="X68" s="124"/>
      <c r="Y68" s="123"/>
      <c r="Z68" s="124"/>
      <c r="AA68" s="123"/>
    </row>
    <row r="69" spans="6:27" ht="10.5" customHeight="1" x14ac:dyDescent="0.2">
      <c r="R69" s="124"/>
      <c r="S69" s="123"/>
      <c r="T69" s="124"/>
      <c r="U69" s="123"/>
      <c r="V69" s="124"/>
      <c r="W69" s="123"/>
      <c r="X69" s="124"/>
      <c r="Y69" s="123"/>
      <c r="Z69" s="124"/>
      <c r="AA69" s="123"/>
    </row>
    <row r="70" spans="6:27" ht="10.5" customHeight="1" x14ac:dyDescent="0.2">
      <c r="R70" s="124"/>
      <c r="S70" s="123"/>
      <c r="T70" s="124"/>
      <c r="U70" s="123"/>
      <c r="V70" s="124"/>
      <c r="W70" s="123"/>
      <c r="X70" s="124"/>
      <c r="Y70" s="123"/>
      <c r="Z70" s="124"/>
      <c r="AA70" s="123"/>
    </row>
    <row r="71" spans="6:27" ht="10.5" customHeight="1" x14ac:dyDescent="0.2">
      <c r="F71" s="12"/>
      <c r="R71" s="124"/>
      <c r="S71" s="123"/>
      <c r="T71" s="124"/>
      <c r="U71" s="123"/>
      <c r="V71" s="124"/>
      <c r="W71" s="123"/>
      <c r="X71" s="124"/>
      <c r="Y71" s="123"/>
      <c r="Z71" s="124"/>
      <c r="AA71" s="123"/>
    </row>
    <row r="72" spans="6:27" ht="10.5" customHeight="1" x14ac:dyDescent="0.2">
      <c r="F72" s="12"/>
      <c r="R72" s="124"/>
      <c r="S72" s="123"/>
      <c r="T72" s="124"/>
      <c r="U72" s="123"/>
      <c r="V72" s="124"/>
      <c r="W72" s="123"/>
      <c r="X72" s="124"/>
      <c r="Y72" s="123"/>
      <c r="Z72" s="124"/>
      <c r="AA72" s="123"/>
    </row>
    <row r="73" spans="6:27" ht="10.5" customHeight="1" x14ac:dyDescent="0.2">
      <c r="F73" s="12"/>
      <c r="R73" s="124"/>
      <c r="S73" s="123"/>
      <c r="T73" s="124"/>
      <c r="U73" s="123"/>
      <c r="V73" s="124"/>
      <c r="W73" s="123"/>
      <c r="X73" s="124"/>
      <c r="Y73" s="123"/>
      <c r="Z73" s="124"/>
      <c r="AA73" s="123"/>
    </row>
    <row r="74" spans="6:27" ht="10.5" customHeight="1" x14ac:dyDescent="0.2">
      <c r="F74" s="12"/>
      <c r="H74" s="12"/>
      <c r="I74" s="12"/>
      <c r="R74" s="124"/>
      <c r="S74" s="123"/>
      <c r="T74" s="124"/>
      <c r="U74" s="123"/>
      <c r="V74" s="124"/>
      <c r="W74" s="123"/>
      <c r="X74" s="124"/>
      <c r="Y74" s="123"/>
      <c r="Z74" s="124"/>
      <c r="AA74" s="123"/>
    </row>
    <row r="75" spans="6:27" ht="10.5" customHeight="1" x14ac:dyDescent="0.2">
      <c r="R75" s="124"/>
      <c r="S75" s="123"/>
      <c r="T75" s="124"/>
      <c r="U75" s="123"/>
      <c r="V75" s="124"/>
      <c r="W75" s="123"/>
      <c r="X75" s="124"/>
      <c r="Y75" s="123"/>
      <c r="Z75" s="124"/>
      <c r="AA75" s="123"/>
    </row>
    <row r="76" spans="6:27" ht="10.5" customHeight="1" x14ac:dyDescent="0.2">
      <c r="R76" s="124"/>
      <c r="S76" s="123"/>
      <c r="T76" s="124"/>
      <c r="U76" s="123"/>
      <c r="V76" s="124"/>
      <c r="W76" s="123"/>
      <c r="X76" s="124"/>
      <c r="Y76" s="123"/>
      <c r="Z76" s="124"/>
      <c r="AA76" s="123"/>
    </row>
    <row r="77" spans="6:27" ht="10.5" customHeight="1" x14ac:dyDescent="0.2">
      <c r="R77" s="124"/>
      <c r="S77" s="123"/>
      <c r="T77" s="124"/>
      <c r="U77" s="123"/>
      <c r="V77" s="124"/>
      <c r="W77" s="123"/>
      <c r="X77" s="124"/>
      <c r="Y77" s="123"/>
      <c r="Z77" s="124"/>
      <c r="AA77" s="123"/>
    </row>
    <row r="78" spans="6:27" ht="10.5" customHeight="1" x14ac:dyDescent="0.2">
      <c r="R78" s="124"/>
      <c r="S78" s="123"/>
      <c r="T78" s="124"/>
      <c r="U78" s="123"/>
      <c r="V78" s="124"/>
      <c r="W78" s="123"/>
      <c r="X78" s="124"/>
      <c r="Y78" s="123"/>
      <c r="Z78" s="124"/>
      <c r="AA78" s="123"/>
    </row>
    <row r="79" spans="6:27" ht="10.5" customHeight="1" x14ac:dyDescent="0.2"/>
    <row r="80" spans="6:27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  <row r="978" ht="10.5" customHeight="1" x14ac:dyDescent="0.2"/>
    <row r="979" ht="10.5" customHeight="1" x14ac:dyDescent="0.2"/>
    <row r="980" ht="10.5" customHeight="1" x14ac:dyDescent="0.2"/>
    <row r="981" ht="10.5" customHeight="1" x14ac:dyDescent="0.2"/>
    <row r="982" ht="10.5" customHeight="1" x14ac:dyDescent="0.2"/>
    <row r="983" ht="10.5" customHeight="1" x14ac:dyDescent="0.2"/>
  </sheetData>
  <pageMargins left="0.7" right="0.7" top="0.75" bottom="0.75" header="0.3" footer="0.3"/>
  <pageSetup paperSize="9" scale="40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2FAA0-CDFC-4073-B4F5-2AEA7D108DC5}">
  <sheetPr codeName="Hoja44">
    <tabColor theme="7" tint="0.39997558519241921"/>
    <pageSetUpPr fitToPage="1"/>
  </sheetPr>
  <dimension ref="A5:AF987"/>
  <sheetViews>
    <sheetView showGridLines="0" view="pageBreakPreview" topLeftCell="A15" zoomScaleNormal="100" zoomScaleSheetLayoutView="100" workbookViewId="0"/>
  </sheetViews>
  <sheetFormatPr baseColWidth="10" defaultRowHeight="12.75" x14ac:dyDescent="0.2"/>
  <cols>
    <col min="1" max="1" width="1.7109375" customWidth="1"/>
    <col min="2" max="4" width="7.42578125" customWidth="1"/>
    <col min="5" max="5" width="6.140625" customWidth="1"/>
    <col min="6" max="6" width="0.140625" customWidth="1"/>
    <col min="7" max="7" width="7.42578125" customWidth="1"/>
    <col min="8" max="8" width="8.28515625" customWidth="1"/>
    <col min="9" max="16" width="9.7109375" customWidth="1"/>
    <col min="17" max="34" width="7.42578125" customWidth="1"/>
  </cols>
  <sheetData>
    <row r="5" spans="1:25" x14ac:dyDescent="0.2">
      <c r="B5" s="276" t="s">
        <v>163</v>
      </c>
    </row>
    <row r="6" spans="1:25" ht="10.5" customHeight="1" x14ac:dyDescent="0.2">
      <c r="I6" s="70"/>
    </row>
    <row r="7" spans="1:25" ht="10.5" customHeight="1" x14ac:dyDescent="0.2">
      <c r="A7" s="3"/>
      <c r="B7" s="4"/>
      <c r="C7" s="4"/>
      <c r="D7" s="4"/>
      <c r="E7" s="4"/>
      <c r="F7" s="4"/>
      <c r="G7" s="4"/>
      <c r="H7" s="4"/>
      <c r="L7" s="6"/>
      <c r="U7" s="4"/>
      <c r="V7" s="4"/>
      <c r="W7" s="4"/>
      <c r="X7" s="4"/>
      <c r="Y7" s="4"/>
    </row>
    <row r="8" spans="1:25" ht="15" customHeight="1" x14ac:dyDescent="0.2">
      <c r="A8" s="170"/>
      <c r="B8" s="171"/>
      <c r="C8" s="172"/>
      <c r="D8" s="172"/>
      <c r="E8" s="172"/>
      <c r="F8" s="172"/>
      <c r="G8" s="172"/>
      <c r="H8" s="172"/>
      <c r="I8" s="173"/>
      <c r="J8" s="173"/>
      <c r="K8" s="174"/>
      <c r="L8" s="175"/>
      <c r="U8" s="176"/>
      <c r="V8" s="176"/>
    </row>
    <row r="9" spans="1:25" ht="15" customHeight="1" x14ac:dyDescent="0.2">
      <c r="T9" s="111"/>
      <c r="U9" s="111"/>
    </row>
    <row r="10" spans="1:25" ht="15" customHeight="1" x14ac:dyDescent="0.2">
      <c r="R10" s="12"/>
      <c r="S10" s="12"/>
      <c r="T10" s="44"/>
      <c r="U10" s="44"/>
    </row>
    <row r="11" spans="1:25" ht="15" customHeight="1" x14ac:dyDescent="0.2">
      <c r="R11" s="12"/>
      <c r="S11" s="12"/>
      <c r="T11" s="44"/>
      <c r="U11" s="44"/>
    </row>
    <row r="12" spans="1:25" ht="15" customHeight="1" x14ac:dyDescent="0.2">
      <c r="R12" s="12"/>
      <c r="S12" s="12"/>
      <c r="T12" s="44"/>
      <c r="U12" s="44"/>
    </row>
    <row r="13" spans="1:25" ht="15" customHeight="1" x14ac:dyDescent="0.2">
      <c r="R13" s="12"/>
      <c r="S13" s="12"/>
    </row>
    <row r="14" spans="1:25" ht="15" customHeight="1" x14ac:dyDescent="0.2">
      <c r="R14" s="12"/>
      <c r="S14" s="12"/>
    </row>
    <row r="15" spans="1:25" ht="15" customHeight="1" x14ac:dyDescent="0.2">
      <c r="R15" s="12"/>
      <c r="S15" s="12"/>
    </row>
    <row r="16" spans="1:25" ht="15" customHeight="1" x14ac:dyDescent="0.2">
      <c r="R16" s="12"/>
      <c r="S16" s="12"/>
    </row>
    <row r="17" spans="18:32" ht="15" customHeight="1" x14ac:dyDescent="0.2">
      <c r="R17" s="12"/>
      <c r="S17" s="12"/>
    </row>
    <row r="18" spans="18:32" ht="15" customHeight="1" x14ac:dyDescent="0.2">
      <c r="R18" s="12"/>
      <c r="S18" s="12"/>
    </row>
    <row r="19" spans="18:32" ht="15" customHeight="1" x14ac:dyDescent="0.2">
      <c r="R19" s="12"/>
      <c r="S19" s="12"/>
      <c r="T19" s="12"/>
      <c r="U19" s="111"/>
      <c r="V19" s="111"/>
    </row>
    <row r="20" spans="18:32" ht="10.5" customHeight="1" x14ac:dyDescent="0.2">
      <c r="R20" s="5"/>
      <c r="S20" s="5"/>
      <c r="T20" s="5"/>
      <c r="U20" s="128"/>
      <c r="V20" s="128"/>
    </row>
    <row r="21" spans="18:32" ht="10.5" customHeight="1" x14ac:dyDescent="0.2">
      <c r="R21" s="5"/>
      <c r="S21" s="5"/>
      <c r="T21" s="5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18:32" ht="15" customHeight="1" x14ac:dyDescent="0.2">
      <c r="U22" s="178"/>
      <c r="V22" s="178"/>
    </row>
    <row r="23" spans="18:32" ht="15" customHeight="1" x14ac:dyDescent="0.2">
      <c r="R23" s="180"/>
      <c r="S23" s="179"/>
      <c r="T23" s="180"/>
      <c r="U23" s="179"/>
      <c r="V23" s="180"/>
      <c r="W23" s="179"/>
      <c r="X23" s="180"/>
      <c r="Y23" s="179"/>
      <c r="Z23" s="180"/>
      <c r="AA23" s="179"/>
    </row>
    <row r="24" spans="18:32" ht="30" customHeight="1" x14ac:dyDescent="0.2">
      <c r="R24" s="182"/>
      <c r="S24" s="183"/>
      <c r="T24" s="182"/>
      <c r="U24" s="183"/>
      <c r="V24" s="182"/>
      <c r="W24" s="183"/>
      <c r="X24" s="182"/>
      <c r="Y24" s="183"/>
      <c r="Z24" s="182"/>
      <c r="AA24" s="183"/>
      <c r="AB24" s="182"/>
      <c r="AC24" s="183"/>
    </row>
    <row r="25" spans="18:32" ht="15" customHeight="1" x14ac:dyDescent="0.2">
      <c r="R25" s="184"/>
      <c r="S25" s="185"/>
      <c r="T25" s="184"/>
      <c r="U25" s="185"/>
      <c r="V25" s="184"/>
      <c r="W25" s="185"/>
      <c r="X25" s="184"/>
      <c r="Y25" s="185"/>
      <c r="Z25" s="184"/>
      <c r="AA25" s="185"/>
      <c r="AB25" s="184"/>
      <c r="AC25" s="185"/>
    </row>
    <row r="26" spans="18:32" ht="15" customHeight="1" x14ac:dyDescent="0.2">
      <c r="R26" s="184"/>
      <c r="S26" s="185"/>
      <c r="T26" s="184"/>
      <c r="U26" s="185"/>
      <c r="V26" s="184"/>
      <c r="W26" s="185"/>
      <c r="X26" s="184"/>
      <c r="Y26" s="185"/>
      <c r="Z26" s="184"/>
      <c r="AA26" s="185"/>
      <c r="AB26" s="184"/>
      <c r="AC26" s="185"/>
    </row>
    <row r="27" spans="18:32" ht="15" customHeight="1" x14ac:dyDescent="0.2">
      <c r="R27" s="184"/>
      <c r="S27" s="185"/>
      <c r="T27" s="184"/>
      <c r="U27" s="185"/>
      <c r="V27" s="184"/>
      <c r="W27" s="185"/>
      <c r="X27" s="184"/>
      <c r="Y27" s="185"/>
      <c r="Z27" s="184"/>
      <c r="AA27" s="185"/>
      <c r="AB27" s="184"/>
      <c r="AC27" s="185"/>
    </row>
    <row r="28" spans="18:32" ht="15" customHeight="1" x14ac:dyDescent="0.2">
      <c r="R28" s="184"/>
      <c r="S28" s="185"/>
      <c r="T28" s="184"/>
      <c r="U28" s="185"/>
      <c r="V28" s="184"/>
      <c r="W28" s="185"/>
      <c r="X28" s="184"/>
      <c r="Y28" s="185"/>
      <c r="Z28" s="184"/>
      <c r="AA28" s="185"/>
      <c r="AB28" s="184"/>
      <c r="AC28" s="185"/>
    </row>
    <row r="29" spans="18:32" ht="15" customHeight="1" x14ac:dyDescent="0.2">
      <c r="R29" s="184"/>
      <c r="S29" s="185"/>
      <c r="T29" s="184"/>
      <c r="U29" s="185"/>
      <c r="V29" s="184"/>
      <c r="W29" s="185"/>
      <c r="X29" s="184"/>
      <c r="Y29" s="185"/>
      <c r="Z29" s="184"/>
      <c r="AA29" s="185"/>
      <c r="AB29" s="184"/>
      <c r="AC29" s="185"/>
    </row>
    <row r="30" spans="18:32" ht="15" customHeight="1" x14ac:dyDescent="0.2">
      <c r="R30" s="184"/>
      <c r="S30" s="185"/>
      <c r="T30" s="184"/>
      <c r="U30" s="185"/>
      <c r="V30" s="184"/>
      <c r="W30" s="185"/>
      <c r="X30" s="184"/>
      <c r="Y30" s="185"/>
      <c r="Z30" s="184"/>
      <c r="AA30" s="185"/>
      <c r="AB30" s="184"/>
      <c r="AC30" s="185"/>
    </row>
    <row r="31" spans="18:32" ht="15" customHeight="1" x14ac:dyDescent="0.2">
      <c r="R31" s="184"/>
      <c r="S31" s="185"/>
      <c r="T31" s="184"/>
      <c r="U31" s="185"/>
      <c r="V31" s="184"/>
      <c r="W31" s="185"/>
      <c r="X31" s="184"/>
      <c r="Y31" s="185"/>
      <c r="Z31" s="184"/>
      <c r="AA31" s="185"/>
      <c r="AB31" s="184"/>
      <c r="AC31" s="185"/>
    </row>
    <row r="32" spans="18:32" ht="15" customHeight="1" x14ac:dyDescent="0.2"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</row>
    <row r="33" spans="17:29" ht="15" customHeight="1" x14ac:dyDescent="0.2"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</row>
    <row r="34" spans="17:29" ht="15" customHeight="1" x14ac:dyDescent="0.2"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</row>
    <row r="35" spans="17:29" ht="15" customHeight="1" x14ac:dyDescent="0.2"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</row>
    <row r="36" spans="17:29" ht="15" customHeight="1" x14ac:dyDescent="0.2"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</row>
    <row r="37" spans="17:29" ht="15" customHeight="1" x14ac:dyDescent="0.2"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</row>
    <row r="38" spans="17:29" ht="15" customHeight="1" x14ac:dyDescent="0.2">
      <c r="R38" s="181"/>
      <c r="S38" s="177"/>
      <c r="T38" s="181"/>
      <c r="U38" s="177"/>
      <c r="V38" s="186"/>
      <c r="W38" s="186"/>
      <c r="X38" s="181"/>
      <c r="Y38" s="177"/>
      <c r="Z38" s="186"/>
      <c r="AA38" s="186"/>
      <c r="AB38" s="186"/>
      <c r="AC38" s="186"/>
    </row>
    <row r="39" spans="17:29" ht="15" customHeight="1" x14ac:dyDescent="0.2">
      <c r="R39" s="181"/>
      <c r="S39" s="177"/>
      <c r="T39" s="181"/>
      <c r="U39" s="177"/>
      <c r="V39" s="186"/>
      <c r="W39" s="186"/>
      <c r="X39" s="181"/>
      <c r="Y39" s="177"/>
      <c r="Z39" s="186"/>
      <c r="AA39" s="186"/>
      <c r="AB39" s="186"/>
      <c r="AC39" s="186"/>
    </row>
    <row r="40" spans="17:29" ht="15" customHeight="1" x14ac:dyDescent="0.2">
      <c r="R40" s="181"/>
      <c r="S40" s="177"/>
      <c r="T40" s="181"/>
      <c r="U40" s="177"/>
      <c r="V40" s="186"/>
      <c r="W40" s="186"/>
      <c r="X40" s="181"/>
      <c r="Y40" s="177"/>
      <c r="Z40" s="186"/>
      <c r="AA40" s="186"/>
      <c r="AB40" s="186"/>
      <c r="AC40" s="186"/>
    </row>
    <row r="41" spans="17:29" ht="15" customHeight="1" x14ac:dyDescent="0.2"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</row>
    <row r="42" spans="17:29" ht="15" customHeight="1" x14ac:dyDescent="0.2">
      <c r="R42" s="182"/>
      <c r="S42" s="183"/>
      <c r="T42" s="182"/>
      <c r="U42" s="188"/>
      <c r="V42" s="182"/>
      <c r="W42" s="188"/>
      <c r="X42" s="182"/>
      <c r="Y42" s="188"/>
      <c r="Z42" s="182"/>
      <c r="AA42" s="188"/>
    </row>
    <row r="43" spans="17:29" ht="15" customHeight="1" x14ac:dyDescent="0.2">
      <c r="R43" s="182"/>
      <c r="S43" s="183"/>
    </row>
    <row r="44" spans="17:29" ht="15" customHeight="1" x14ac:dyDescent="0.2">
      <c r="R44" s="182"/>
      <c r="S44" s="183"/>
    </row>
    <row r="45" spans="17:29" ht="15" customHeight="1" x14ac:dyDescent="0.2">
      <c r="R45" s="182"/>
      <c r="S45" s="183"/>
    </row>
    <row r="46" spans="17:29" ht="15" customHeight="1" x14ac:dyDescent="0.2">
      <c r="R46" s="182"/>
      <c r="S46" s="183"/>
    </row>
    <row r="47" spans="17:29" ht="10.5" customHeight="1" x14ac:dyDescent="0.2">
      <c r="Q47" s="83"/>
      <c r="R47" s="82"/>
      <c r="S47" s="83"/>
    </row>
    <row r="48" spans="17:29" ht="10.5" customHeight="1" x14ac:dyDescent="0.2">
      <c r="Q48" s="83"/>
      <c r="R48" s="82"/>
      <c r="S48" s="83"/>
    </row>
    <row r="49" spans="17:19" ht="10.5" customHeight="1" x14ac:dyDescent="0.2">
      <c r="Q49" s="83"/>
      <c r="R49" s="82"/>
      <c r="S49" s="83"/>
    </row>
    <row r="50" spans="17:19" ht="10.5" customHeight="1" x14ac:dyDescent="0.2">
      <c r="Q50" s="83"/>
      <c r="R50" s="82"/>
      <c r="S50" s="83"/>
    </row>
    <row r="51" spans="17:19" ht="10.5" customHeight="1" x14ac:dyDescent="0.2">
      <c r="Q51" s="83"/>
      <c r="R51" s="82"/>
      <c r="S51" s="83"/>
    </row>
    <row r="52" spans="17:19" ht="10.5" customHeight="1" x14ac:dyDescent="0.2">
      <c r="Q52" s="83"/>
      <c r="R52" s="82"/>
      <c r="S52" s="83"/>
    </row>
    <row r="53" spans="17:19" ht="10.5" customHeight="1" x14ac:dyDescent="0.2">
      <c r="Q53" s="83"/>
      <c r="R53" s="82"/>
      <c r="S53" s="83"/>
    </row>
    <row r="54" spans="17:19" ht="10.5" customHeight="1" x14ac:dyDescent="0.2">
      <c r="Q54" s="83"/>
      <c r="R54" s="82"/>
      <c r="S54" s="83"/>
    </row>
    <row r="55" spans="17:19" ht="10.5" customHeight="1" x14ac:dyDescent="0.2">
      <c r="Q55" s="83"/>
      <c r="R55" s="82"/>
      <c r="S55" s="83"/>
    </row>
    <row r="56" spans="17:19" ht="10.5" customHeight="1" x14ac:dyDescent="0.2">
      <c r="Q56" s="83"/>
      <c r="R56" s="82"/>
      <c r="S56" s="83"/>
    </row>
    <row r="57" spans="17:19" ht="10.5" customHeight="1" x14ac:dyDescent="0.2">
      <c r="Q57" s="83"/>
      <c r="R57" s="82"/>
      <c r="S57" s="83"/>
    </row>
    <row r="58" spans="17:19" ht="10.5" customHeight="1" x14ac:dyDescent="0.2">
      <c r="Q58" s="83"/>
      <c r="R58" s="82"/>
      <c r="S58" s="83"/>
    </row>
    <row r="59" spans="17:19" ht="10.5" customHeight="1" x14ac:dyDescent="0.2">
      <c r="Q59" s="83"/>
      <c r="R59" s="82"/>
      <c r="S59" s="83"/>
    </row>
    <row r="60" spans="17:19" ht="10.5" customHeight="1" x14ac:dyDescent="0.2">
      <c r="Q60" s="83"/>
      <c r="R60" s="82"/>
      <c r="S60" s="83"/>
    </row>
    <row r="61" spans="17:19" ht="10.5" customHeight="1" x14ac:dyDescent="0.2">
      <c r="Q61" s="83"/>
      <c r="R61" s="82"/>
      <c r="S61" s="83"/>
    </row>
    <row r="62" spans="17:19" ht="10.5" customHeight="1" x14ac:dyDescent="0.2">
      <c r="Q62" s="83"/>
      <c r="R62" s="82"/>
      <c r="S62" s="83"/>
    </row>
    <row r="63" spans="17:19" ht="10.5" customHeight="1" x14ac:dyDescent="0.2">
      <c r="Q63" s="83"/>
      <c r="R63" s="82"/>
      <c r="S63" s="83"/>
    </row>
    <row r="64" spans="17:19" ht="10.5" customHeight="1" x14ac:dyDescent="0.2">
      <c r="Q64" s="83"/>
      <c r="R64" s="82"/>
      <c r="S64" s="83"/>
    </row>
    <row r="65" spans="17:19" ht="10.5" customHeight="1" x14ac:dyDescent="0.2">
      <c r="Q65" s="83"/>
      <c r="R65" s="82"/>
      <c r="S65" s="83"/>
    </row>
    <row r="66" spans="17:19" ht="10.5" customHeight="1" x14ac:dyDescent="0.2">
      <c r="Q66" s="83"/>
      <c r="R66" s="82"/>
      <c r="S66" s="83"/>
    </row>
    <row r="67" spans="17:19" ht="10.5" customHeight="1" x14ac:dyDescent="0.2">
      <c r="Q67" s="83"/>
      <c r="R67" s="82"/>
      <c r="S67" s="83"/>
    </row>
    <row r="68" spans="17:19" ht="10.5" customHeight="1" x14ac:dyDescent="0.2">
      <c r="Q68" s="83"/>
      <c r="R68" s="82"/>
      <c r="S68" s="83"/>
    </row>
    <row r="69" spans="17:19" ht="10.5" customHeight="1" x14ac:dyDescent="0.2">
      <c r="Q69" s="83"/>
      <c r="R69" s="82"/>
      <c r="S69" s="83"/>
    </row>
    <row r="70" spans="17:19" ht="10.5" customHeight="1" x14ac:dyDescent="0.2">
      <c r="Q70" s="83"/>
      <c r="R70" s="82"/>
      <c r="S70" s="83"/>
    </row>
    <row r="71" spans="17:19" ht="10.5" customHeight="1" x14ac:dyDescent="0.2">
      <c r="Q71" s="83"/>
      <c r="R71" s="82"/>
      <c r="S71" s="83"/>
    </row>
    <row r="72" spans="17:19" ht="10.5" customHeight="1" x14ac:dyDescent="0.2">
      <c r="Q72" s="83"/>
      <c r="R72" s="82"/>
      <c r="S72" s="83"/>
    </row>
    <row r="73" spans="17:19" ht="10.5" customHeight="1" x14ac:dyDescent="0.2">
      <c r="Q73" s="83"/>
      <c r="R73" s="82"/>
      <c r="S73" s="83"/>
    </row>
    <row r="74" spans="17:19" ht="10.5" customHeight="1" x14ac:dyDescent="0.2">
      <c r="Q74" s="83"/>
      <c r="R74" s="82"/>
      <c r="S74" s="83"/>
    </row>
    <row r="75" spans="17:19" ht="10.5" customHeight="1" x14ac:dyDescent="0.2">
      <c r="Q75" s="83"/>
      <c r="R75" s="82"/>
      <c r="S75" s="83"/>
    </row>
    <row r="76" spans="17:19" ht="10.5" customHeight="1" x14ac:dyDescent="0.2">
      <c r="Q76" s="83"/>
      <c r="R76" s="82"/>
      <c r="S76" s="83"/>
    </row>
    <row r="77" spans="17:19" ht="10.5" customHeight="1" x14ac:dyDescent="0.2">
      <c r="Q77" s="83"/>
      <c r="R77" s="82"/>
      <c r="S77" s="83"/>
    </row>
    <row r="78" spans="17:19" ht="10.5" customHeight="1" x14ac:dyDescent="0.2">
      <c r="Q78" s="83"/>
      <c r="R78" s="82"/>
      <c r="S78" s="83"/>
    </row>
    <row r="79" spans="17:19" ht="10.5" customHeight="1" x14ac:dyDescent="0.2">
      <c r="Q79" s="83"/>
      <c r="R79" s="82"/>
      <c r="S79" s="83"/>
    </row>
    <row r="80" spans="17:19" ht="10.5" customHeight="1" x14ac:dyDescent="0.2">
      <c r="Q80" s="83"/>
      <c r="R80" s="82"/>
      <c r="S80" s="83"/>
    </row>
    <row r="81" spans="17:19" ht="10.5" customHeight="1" x14ac:dyDescent="0.2">
      <c r="Q81" s="83"/>
      <c r="R81" s="82"/>
      <c r="S81" s="83"/>
    </row>
    <row r="82" spans="17:19" ht="10.5" customHeight="1" x14ac:dyDescent="0.2">
      <c r="Q82" s="83"/>
      <c r="R82" s="82"/>
      <c r="S82" s="83"/>
    </row>
    <row r="83" spans="17:19" ht="10.5" customHeight="1" x14ac:dyDescent="0.2">
      <c r="Q83" s="83"/>
      <c r="R83" s="82"/>
      <c r="S83" s="83"/>
    </row>
    <row r="84" spans="17:19" ht="10.5" customHeight="1" x14ac:dyDescent="0.2">
      <c r="Q84" s="83"/>
      <c r="R84" s="82"/>
      <c r="S84" s="83"/>
    </row>
    <row r="85" spans="17:19" ht="10.5" customHeight="1" x14ac:dyDescent="0.2">
      <c r="Q85" s="83"/>
      <c r="R85" s="82"/>
      <c r="S85" s="83"/>
    </row>
    <row r="86" spans="17:19" ht="10.5" customHeight="1" x14ac:dyDescent="0.2">
      <c r="Q86" s="83"/>
      <c r="R86" s="82"/>
      <c r="S86" s="83"/>
    </row>
    <row r="87" spans="17:19" ht="10.5" customHeight="1" x14ac:dyDescent="0.2">
      <c r="Q87" s="83"/>
      <c r="R87" s="82"/>
      <c r="S87" s="83"/>
    </row>
    <row r="88" spans="17:19" ht="10.5" customHeight="1" x14ac:dyDescent="0.2">
      <c r="Q88" s="83"/>
      <c r="R88" s="82"/>
      <c r="S88" s="83"/>
    </row>
    <row r="89" spans="17:19" ht="10.5" customHeight="1" x14ac:dyDescent="0.2"/>
    <row r="90" spans="17:19" ht="10.5" customHeight="1" x14ac:dyDescent="0.2"/>
    <row r="91" spans="17:19" ht="10.5" customHeight="1" x14ac:dyDescent="0.2"/>
    <row r="92" spans="17:19" ht="10.5" customHeight="1" x14ac:dyDescent="0.2"/>
    <row r="93" spans="17:19" ht="10.5" customHeight="1" x14ac:dyDescent="0.2"/>
    <row r="94" spans="17:19" ht="10.5" customHeight="1" x14ac:dyDescent="0.2"/>
    <row r="95" spans="17:19" ht="10.5" customHeight="1" x14ac:dyDescent="0.2"/>
    <row r="96" spans="17:19" ht="10.5" customHeight="1" x14ac:dyDescent="0.2"/>
    <row r="97" spans="2:18" ht="10.5" customHeight="1" x14ac:dyDescent="0.2"/>
    <row r="98" spans="2:18" ht="10.5" customHeight="1" x14ac:dyDescent="0.2"/>
    <row r="99" spans="2:18" ht="10.5" customHeight="1" x14ac:dyDescent="0.2"/>
    <row r="100" spans="2:18" ht="10.5" customHeight="1" x14ac:dyDescent="0.2"/>
    <row r="101" spans="2:18" ht="10.5" customHeight="1" x14ac:dyDescent="0.2"/>
    <row r="102" spans="2:18" ht="10.5" customHeight="1" x14ac:dyDescent="0.2">
      <c r="B102" s="259"/>
      <c r="C102" s="373" t="s">
        <v>5</v>
      </c>
      <c r="D102" s="373"/>
      <c r="E102" s="373"/>
      <c r="F102" s="373"/>
      <c r="G102" s="373"/>
      <c r="H102" s="373"/>
      <c r="I102" s="373"/>
      <c r="J102" s="373"/>
      <c r="K102" s="373"/>
      <c r="L102" s="373"/>
      <c r="M102" s="189"/>
      <c r="N102" s="189"/>
      <c r="O102" s="189"/>
      <c r="P102" s="189"/>
      <c r="Q102" s="189"/>
      <c r="R102" s="189"/>
    </row>
    <row r="103" spans="2:18" ht="10.5" customHeight="1" x14ac:dyDescent="0.2">
      <c r="B103" s="189"/>
      <c r="C103" s="373" t="s">
        <v>48</v>
      </c>
      <c r="D103" s="373"/>
      <c r="E103" s="373"/>
      <c r="F103" s="373"/>
      <c r="G103" s="373"/>
      <c r="H103" s="372" t="s">
        <v>102</v>
      </c>
      <c r="I103" s="372"/>
      <c r="J103" s="372"/>
      <c r="K103" s="372"/>
      <c r="L103" s="260"/>
      <c r="M103" s="189"/>
      <c r="N103" s="189"/>
      <c r="O103" s="189"/>
      <c r="P103" s="189"/>
      <c r="Q103" s="189"/>
      <c r="R103" s="189"/>
    </row>
    <row r="104" spans="2:18" ht="10.5" customHeight="1" x14ac:dyDescent="0.2">
      <c r="B104" s="189"/>
      <c r="C104" s="373"/>
      <c r="D104" s="373"/>
      <c r="E104" s="373"/>
      <c r="F104" s="373"/>
      <c r="G104" s="373"/>
      <c r="H104" s="372" t="s">
        <v>108</v>
      </c>
      <c r="I104" s="372"/>
      <c r="J104" s="372" t="s">
        <v>109</v>
      </c>
      <c r="K104" s="372"/>
      <c r="L104" s="210" t="s">
        <v>7</v>
      </c>
      <c r="M104" s="189"/>
      <c r="N104" s="189"/>
      <c r="O104" s="189"/>
      <c r="P104" s="189"/>
      <c r="Q104" s="189"/>
      <c r="R104" s="189"/>
    </row>
    <row r="105" spans="2:18" ht="10.5" customHeight="1" x14ac:dyDescent="0.2">
      <c r="B105" s="189"/>
      <c r="C105" s="373"/>
      <c r="D105" s="373"/>
      <c r="E105" s="373"/>
      <c r="F105" s="373"/>
      <c r="G105" s="373"/>
      <c r="H105" s="210" t="s">
        <v>8</v>
      </c>
      <c r="I105" s="210" t="s">
        <v>77</v>
      </c>
      <c r="J105" s="210" t="s">
        <v>8</v>
      </c>
      <c r="K105" s="210" t="s">
        <v>77</v>
      </c>
      <c r="L105" s="210" t="s">
        <v>8</v>
      </c>
      <c r="M105" s="189"/>
      <c r="N105" s="189"/>
      <c r="O105" s="189"/>
      <c r="P105" s="189"/>
      <c r="Q105" s="189"/>
      <c r="R105" s="189"/>
    </row>
    <row r="106" spans="2:18" ht="10.5" customHeight="1" x14ac:dyDescent="0.2">
      <c r="B106" s="189"/>
      <c r="C106" s="375" t="s">
        <v>50</v>
      </c>
      <c r="D106" s="375"/>
      <c r="E106" s="375"/>
      <c r="F106" s="375"/>
      <c r="G106" s="375"/>
      <c r="H106" s="219">
        <v>559</v>
      </c>
      <c r="I106" s="220">
        <f t="shared" ref="I106:I111" si="0">H106/$L106</f>
        <v>0.61293859649122806</v>
      </c>
      <c r="J106" s="219">
        <v>353</v>
      </c>
      <c r="K106" s="220">
        <f t="shared" ref="K106:K111" si="1">J106/$L106</f>
        <v>0.38706140350877194</v>
      </c>
      <c r="L106" s="221">
        <f>H106+J106</f>
        <v>912</v>
      </c>
      <c r="M106" s="189"/>
      <c r="N106" s="189"/>
      <c r="O106" s="189"/>
      <c r="P106" s="189"/>
      <c r="Q106" s="189"/>
      <c r="R106" s="189"/>
    </row>
    <row r="107" spans="2:18" ht="10.5" customHeight="1" x14ac:dyDescent="0.2">
      <c r="B107" s="189"/>
      <c r="C107" s="375" t="s">
        <v>51</v>
      </c>
      <c r="D107" s="375"/>
      <c r="E107" s="375"/>
      <c r="F107" s="375"/>
      <c r="G107" s="375"/>
      <c r="H107" s="222">
        <v>1044</v>
      </c>
      <c r="I107" s="220">
        <f t="shared" si="0"/>
        <v>0.57080371787862216</v>
      </c>
      <c r="J107" s="222">
        <v>785</v>
      </c>
      <c r="K107" s="220">
        <f t="shared" si="1"/>
        <v>0.42919628212137778</v>
      </c>
      <c r="L107" s="221">
        <f>H107+J107</f>
        <v>1829</v>
      </c>
      <c r="M107" s="189"/>
      <c r="N107" s="234"/>
      <c r="O107" s="189"/>
      <c r="P107" s="189"/>
      <c r="Q107" s="189"/>
      <c r="R107" s="189"/>
    </row>
    <row r="108" spans="2:18" ht="10.5" customHeight="1" x14ac:dyDescent="0.2">
      <c r="B108" s="189"/>
      <c r="C108" s="375" t="s">
        <v>52</v>
      </c>
      <c r="D108" s="375"/>
      <c r="E108" s="375"/>
      <c r="F108" s="375"/>
      <c r="G108" s="375"/>
      <c r="H108" s="222">
        <v>3734</v>
      </c>
      <c r="I108" s="220">
        <f t="shared" si="0"/>
        <v>0.59724888035828538</v>
      </c>
      <c r="J108" s="222">
        <v>2518</v>
      </c>
      <c r="K108" s="220">
        <f t="shared" si="1"/>
        <v>0.40275111964171467</v>
      </c>
      <c r="L108" s="221">
        <f>H108+J108</f>
        <v>6252</v>
      </c>
      <c r="M108" s="189"/>
      <c r="N108" s="189"/>
      <c r="O108" s="189"/>
      <c r="P108" s="189"/>
      <c r="Q108" s="189"/>
      <c r="R108" s="189"/>
    </row>
    <row r="109" spans="2:18" ht="10.5" customHeight="1" x14ac:dyDescent="0.2">
      <c r="B109" s="189"/>
      <c r="C109" s="375" t="s">
        <v>53</v>
      </c>
      <c r="D109" s="375"/>
      <c r="E109" s="375"/>
      <c r="F109" s="375"/>
      <c r="G109" s="375"/>
      <c r="H109" s="222">
        <v>1958</v>
      </c>
      <c r="I109" s="220">
        <f t="shared" si="0"/>
        <v>0.63100225588140513</v>
      </c>
      <c r="J109" s="222">
        <v>1145</v>
      </c>
      <c r="K109" s="220">
        <f t="shared" si="1"/>
        <v>0.36899774411859493</v>
      </c>
      <c r="L109" s="221">
        <f>H109+J109</f>
        <v>3103</v>
      </c>
      <c r="M109" s="189"/>
      <c r="N109" s="189"/>
      <c r="O109" s="189"/>
      <c r="P109" s="189"/>
      <c r="Q109" s="189"/>
      <c r="R109" s="189"/>
    </row>
    <row r="110" spans="2:18" ht="10.5" customHeight="1" x14ac:dyDescent="0.2">
      <c r="B110" s="189"/>
      <c r="C110" s="375" t="s">
        <v>54</v>
      </c>
      <c r="D110" s="375"/>
      <c r="E110" s="375"/>
      <c r="F110" s="375"/>
      <c r="G110" s="375"/>
      <c r="H110" s="222">
        <v>11954</v>
      </c>
      <c r="I110" s="220">
        <f t="shared" si="0"/>
        <v>0.5736634993761397</v>
      </c>
      <c r="J110" s="222">
        <v>8884</v>
      </c>
      <c r="K110" s="220">
        <f t="shared" si="1"/>
        <v>0.42633650062386025</v>
      </c>
      <c r="L110" s="221">
        <f>H110+J110</f>
        <v>20838</v>
      </c>
      <c r="M110" s="189"/>
      <c r="N110" s="189"/>
      <c r="O110" s="189"/>
      <c r="P110" s="189"/>
      <c r="Q110" s="189"/>
      <c r="R110" s="189"/>
    </row>
    <row r="111" spans="2:18" ht="10.5" customHeight="1" x14ac:dyDescent="0.2">
      <c r="B111" s="189"/>
      <c r="C111" s="375" t="s">
        <v>29</v>
      </c>
      <c r="D111" s="375"/>
      <c r="E111" s="375"/>
      <c r="F111" s="375"/>
      <c r="G111" s="375"/>
      <c r="H111" s="223">
        <f>SUM(H106:H110)</f>
        <v>19249</v>
      </c>
      <c r="I111" s="224">
        <f t="shared" si="0"/>
        <v>0.58447197425153341</v>
      </c>
      <c r="J111" s="223">
        <f>SUM(J106:J110)</f>
        <v>13685</v>
      </c>
      <c r="K111" s="224">
        <f t="shared" si="1"/>
        <v>0.41552802574846665</v>
      </c>
      <c r="L111" s="223">
        <f>SUM(L106:L110)</f>
        <v>32934</v>
      </c>
      <c r="M111" s="151"/>
      <c r="N111" s="234"/>
      <c r="O111" s="189"/>
      <c r="P111" s="189"/>
      <c r="Q111" s="189"/>
      <c r="R111" s="189"/>
    </row>
    <row r="112" spans="2:18" ht="10.5" customHeight="1" x14ac:dyDescent="0.2">
      <c r="B112" s="259"/>
      <c r="C112" s="189" t="s">
        <v>181</v>
      </c>
      <c r="D112" s="261"/>
      <c r="E112" s="261"/>
      <c r="F112" s="261"/>
      <c r="G112" s="261"/>
      <c r="H112" s="261"/>
      <c r="I112" s="261"/>
      <c r="J112" s="189"/>
      <c r="K112" s="189"/>
      <c r="L112" s="189"/>
      <c r="M112" s="189"/>
      <c r="N112" s="189"/>
      <c r="O112" s="189"/>
      <c r="P112" s="189"/>
      <c r="Q112" s="262"/>
      <c r="R112" s="189"/>
    </row>
    <row r="113" spans="2:18" ht="10.5" customHeight="1" x14ac:dyDescent="0.2">
      <c r="B113" s="263"/>
      <c r="C113" s="264"/>
      <c r="D113" s="264"/>
      <c r="E113" s="264"/>
      <c r="F113" s="264"/>
      <c r="G113" s="264"/>
      <c r="H113" s="264"/>
      <c r="I113" s="264"/>
      <c r="J113" s="218"/>
      <c r="K113" s="189"/>
      <c r="L113" s="189"/>
      <c r="M113" s="189"/>
      <c r="N113" s="189"/>
      <c r="O113" s="189"/>
      <c r="P113" s="189"/>
      <c r="Q113" s="265"/>
      <c r="R113" s="266"/>
    </row>
    <row r="114" spans="2:18" ht="10.5" customHeight="1" x14ac:dyDescent="0.2">
      <c r="B114" s="189"/>
      <c r="C114" s="267"/>
      <c r="D114" s="267"/>
      <c r="E114" s="267"/>
      <c r="F114" s="267"/>
      <c r="G114" s="267"/>
      <c r="H114" s="267"/>
      <c r="I114" s="267"/>
      <c r="J114" s="268"/>
      <c r="K114" s="269"/>
      <c r="L114" s="269"/>
      <c r="M114" s="269"/>
      <c r="N114" s="269"/>
      <c r="O114" s="269"/>
      <c r="P114" s="269"/>
      <c r="Q114" s="265"/>
      <c r="R114" s="266"/>
    </row>
    <row r="115" spans="2:18" ht="10.5" customHeight="1" x14ac:dyDescent="0.2">
      <c r="B115" s="259"/>
      <c r="C115" s="373" t="s">
        <v>5</v>
      </c>
      <c r="D115" s="373"/>
      <c r="E115" s="373"/>
      <c r="F115" s="373"/>
      <c r="G115" s="373"/>
      <c r="H115" s="373"/>
      <c r="I115" s="373"/>
      <c r="J115" s="373"/>
      <c r="K115" s="373"/>
      <c r="L115" s="373"/>
      <c r="M115" s="373"/>
      <c r="N115" s="373"/>
      <c r="O115" s="373"/>
      <c r="P115" s="373"/>
      <c r="Q115" s="373"/>
      <c r="R115" s="189"/>
    </row>
    <row r="116" spans="2:18" ht="10.5" customHeight="1" x14ac:dyDescent="0.2">
      <c r="B116" s="189"/>
      <c r="C116" s="373" t="s">
        <v>48</v>
      </c>
      <c r="D116" s="373"/>
      <c r="E116" s="373"/>
      <c r="F116" s="373"/>
      <c r="G116" s="373"/>
      <c r="H116" s="373" t="s">
        <v>103</v>
      </c>
      <c r="I116" s="373"/>
      <c r="J116" s="372" t="s">
        <v>102</v>
      </c>
      <c r="K116" s="372"/>
      <c r="L116" s="372"/>
      <c r="M116" s="372"/>
      <c r="N116" s="372"/>
      <c r="O116" s="372"/>
      <c r="P116" s="372"/>
      <c r="Q116" s="372"/>
      <c r="R116" s="270"/>
    </row>
    <row r="117" spans="2:18" ht="10.5" customHeight="1" x14ac:dyDescent="0.2">
      <c r="B117" s="189"/>
      <c r="C117" s="373"/>
      <c r="D117" s="373"/>
      <c r="E117" s="373"/>
      <c r="F117" s="373"/>
      <c r="G117" s="373"/>
      <c r="H117" s="373"/>
      <c r="I117" s="373"/>
      <c r="J117" s="372" t="s">
        <v>101</v>
      </c>
      <c r="K117" s="372"/>
      <c r="L117" s="372" t="s">
        <v>100</v>
      </c>
      <c r="M117" s="372"/>
      <c r="N117" s="372" t="s">
        <v>99</v>
      </c>
      <c r="O117" s="372"/>
      <c r="P117" s="372" t="s">
        <v>7</v>
      </c>
      <c r="Q117" s="372"/>
      <c r="R117" s="257"/>
    </row>
    <row r="118" spans="2:18" ht="10.5" customHeight="1" x14ac:dyDescent="0.2">
      <c r="B118" s="189"/>
      <c r="C118" s="373"/>
      <c r="D118" s="373"/>
      <c r="E118" s="373"/>
      <c r="F118" s="373"/>
      <c r="G118" s="373"/>
      <c r="H118" s="373"/>
      <c r="I118" s="373"/>
      <c r="J118" s="210" t="s">
        <v>8</v>
      </c>
      <c r="K118" s="210" t="s">
        <v>77</v>
      </c>
      <c r="L118" s="210" t="s">
        <v>8</v>
      </c>
      <c r="M118" s="210" t="s">
        <v>77</v>
      </c>
      <c r="N118" s="210" t="s">
        <v>8</v>
      </c>
      <c r="O118" s="210" t="s">
        <v>77</v>
      </c>
      <c r="P118" s="210" t="s">
        <v>8</v>
      </c>
      <c r="Q118" s="210" t="s">
        <v>98</v>
      </c>
      <c r="R118" s="257"/>
    </row>
    <row r="119" spans="2:18" ht="10.5" customHeight="1" x14ac:dyDescent="0.2">
      <c r="B119" s="189"/>
      <c r="C119" s="371" t="s">
        <v>29</v>
      </c>
      <c r="D119" s="371"/>
      <c r="E119" s="371"/>
      <c r="F119" s="371"/>
      <c r="G119" s="371"/>
      <c r="H119" s="375" t="s">
        <v>97</v>
      </c>
      <c r="I119" s="375"/>
      <c r="J119" s="271">
        <v>2511</v>
      </c>
      <c r="K119" s="272">
        <v>0.84064278540341475</v>
      </c>
      <c r="L119" s="271">
        <v>341</v>
      </c>
      <c r="M119" s="272">
        <v>0.11416136591898225</v>
      </c>
      <c r="N119" s="271">
        <v>135</v>
      </c>
      <c r="O119" s="272">
        <v>4.5195848677602943E-2</v>
      </c>
      <c r="P119" s="271">
        <v>2987</v>
      </c>
      <c r="Q119" s="272">
        <v>9.0696544604360232E-2</v>
      </c>
      <c r="R119" s="257"/>
    </row>
    <row r="120" spans="2:18" ht="10.5" customHeight="1" x14ac:dyDescent="0.2">
      <c r="B120" s="189"/>
      <c r="C120" s="371"/>
      <c r="D120" s="371"/>
      <c r="E120" s="371"/>
      <c r="F120" s="371"/>
      <c r="G120" s="371"/>
      <c r="H120" s="375" t="s">
        <v>96</v>
      </c>
      <c r="I120" s="375"/>
      <c r="J120" s="271">
        <v>13685</v>
      </c>
      <c r="K120" s="272">
        <v>0.84485738980121006</v>
      </c>
      <c r="L120" s="271">
        <v>1989</v>
      </c>
      <c r="M120" s="272">
        <v>0.12279293739967898</v>
      </c>
      <c r="N120" s="271">
        <v>524</v>
      </c>
      <c r="O120" s="272">
        <v>3.2349672799111003E-2</v>
      </c>
      <c r="P120" s="271">
        <v>16198</v>
      </c>
      <c r="Q120" s="272">
        <v>0.49183214914677842</v>
      </c>
      <c r="R120" s="273"/>
    </row>
    <row r="121" spans="2:18" ht="10.5" customHeight="1" x14ac:dyDescent="0.2">
      <c r="B121" s="189"/>
      <c r="C121" s="371"/>
      <c r="D121" s="371"/>
      <c r="E121" s="371"/>
      <c r="F121" s="371"/>
      <c r="G121" s="371"/>
      <c r="H121" s="375" t="s">
        <v>90</v>
      </c>
      <c r="I121" s="375"/>
      <c r="J121" s="271">
        <v>11754</v>
      </c>
      <c r="K121" s="272">
        <v>0.85489853807549643</v>
      </c>
      <c r="L121" s="271">
        <v>1500</v>
      </c>
      <c r="M121" s="272">
        <v>0.10909884355225835</v>
      </c>
      <c r="N121" s="271">
        <v>495</v>
      </c>
      <c r="O121" s="272">
        <v>3.6002618372245256E-2</v>
      </c>
      <c r="P121" s="271">
        <v>13749</v>
      </c>
      <c r="Q121" s="272">
        <v>0.41747130624886136</v>
      </c>
      <c r="R121" s="273"/>
    </row>
    <row r="122" spans="2:18" ht="10.5" customHeight="1" x14ac:dyDescent="0.2">
      <c r="B122" s="189"/>
      <c r="C122" s="371"/>
      <c r="D122" s="371"/>
      <c r="E122" s="371"/>
      <c r="F122" s="371"/>
      <c r="G122" s="371"/>
      <c r="H122" s="390" t="s">
        <v>95</v>
      </c>
      <c r="I122" s="390"/>
      <c r="J122" s="274">
        <v>27950</v>
      </c>
      <c r="K122" s="275">
        <v>0.84866703103176044</v>
      </c>
      <c r="L122" s="274">
        <v>3830</v>
      </c>
      <c r="M122" s="275">
        <v>0.11629319244549706</v>
      </c>
      <c r="N122" s="274">
        <v>1154</v>
      </c>
      <c r="O122" s="275">
        <v>3.5039776522742455E-2</v>
      </c>
      <c r="P122" s="274">
        <v>32934</v>
      </c>
      <c r="Q122" s="275">
        <v>1</v>
      </c>
      <c r="R122" s="273"/>
    </row>
    <row r="123" spans="2:18" ht="10.5" customHeight="1" x14ac:dyDescent="0.2">
      <c r="B123" s="189"/>
      <c r="C123" s="189" t="s">
        <v>181</v>
      </c>
      <c r="D123" s="189"/>
      <c r="E123" s="189"/>
      <c r="F123" s="189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  <c r="Q123" s="189"/>
      <c r="R123" s="273"/>
    </row>
    <row r="124" spans="2:18" ht="10.5" customHeight="1" x14ac:dyDescent="0.2">
      <c r="B124" s="189"/>
      <c r="C124" s="189" t="s">
        <v>189</v>
      </c>
      <c r="D124" s="189"/>
      <c r="E124" s="189"/>
      <c r="F124" s="189"/>
      <c r="G124" s="189"/>
      <c r="H124" s="189"/>
      <c r="I124" s="189"/>
      <c r="J124" s="189"/>
      <c r="K124" s="189"/>
      <c r="L124" s="189"/>
      <c r="M124" s="189"/>
      <c r="N124" s="189"/>
      <c r="O124" s="189"/>
      <c r="P124" s="189"/>
      <c r="Q124" s="189"/>
      <c r="R124" s="273"/>
    </row>
    <row r="125" spans="2:18" ht="10.5" customHeight="1" x14ac:dyDescent="0.2"/>
    <row r="126" spans="2:18" ht="10.5" customHeight="1" x14ac:dyDescent="0.2"/>
    <row r="127" spans="2:18" ht="10.5" customHeight="1" x14ac:dyDescent="0.2"/>
    <row r="128" spans="2:1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  <row r="978" ht="10.5" customHeight="1" x14ac:dyDescent="0.2"/>
    <row r="979" ht="10.5" customHeight="1" x14ac:dyDescent="0.2"/>
    <row r="980" ht="10.5" customHeight="1" x14ac:dyDescent="0.2"/>
    <row r="981" ht="10.5" customHeight="1" x14ac:dyDescent="0.2"/>
    <row r="982" ht="10.5" customHeight="1" x14ac:dyDescent="0.2"/>
    <row r="983" ht="10.5" customHeight="1" x14ac:dyDescent="0.2"/>
    <row r="984" ht="10.5" customHeight="1" x14ac:dyDescent="0.2"/>
    <row r="985" ht="10.5" customHeight="1" x14ac:dyDescent="0.2"/>
    <row r="986" ht="10.5" customHeight="1" x14ac:dyDescent="0.2"/>
    <row r="987" ht="10.5" customHeight="1" x14ac:dyDescent="0.2"/>
  </sheetData>
  <mergeCells count="24">
    <mergeCell ref="C119:G122"/>
    <mergeCell ref="H119:I119"/>
    <mergeCell ref="H120:I120"/>
    <mergeCell ref="H121:I121"/>
    <mergeCell ref="H122:I122"/>
    <mergeCell ref="C116:G118"/>
    <mergeCell ref="H116:I118"/>
    <mergeCell ref="J116:Q116"/>
    <mergeCell ref="J117:K117"/>
    <mergeCell ref="L117:M117"/>
    <mergeCell ref="N117:O117"/>
    <mergeCell ref="P117:Q117"/>
    <mergeCell ref="C115:Q115"/>
    <mergeCell ref="C102:L102"/>
    <mergeCell ref="C103:G105"/>
    <mergeCell ref="H103:K103"/>
    <mergeCell ref="H104:I104"/>
    <mergeCell ref="J104:K104"/>
    <mergeCell ref="C106:G106"/>
    <mergeCell ref="C107:G107"/>
    <mergeCell ref="C108:G108"/>
    <mergeCell ref="C109:G109"/>
    <mergeCell ref="C110:G110"/>
    <mergeCell ref="C111:G111"/>
  </mergeCells>
  <conditionalFormatting sqref="I106:I110">
    <cfRule type="colorScale" priority="26">
      <colorScale>
        <cfvo type="min"/>
        <cfvo type="max"/>
        <color rgb="FFFCFCFF"/>
        <color rgb="FF63BE7B"/>
      </colorScale>
    </cfRule>
  </conditionalFormatting>
  <conditionalFormatting sqref="K106:K110">
    <cfRule type="colorScale" priority="25">
      <colorScale>
        <cfvo type="min"/>
        <cfvo type="max"/>
        <color rgb="FFFCFCFF"/>
        <color rgb="FF63BE7B"/>
      </colorScale>
    </cfRule>
  </conditionalFormatting>
  <conditionalFormatting sqref="K119:K121">
    <cfRule type="colorScale" priority="4">
      <colorScale>
        <cfvo type="min"/>
        <cfvo type="max"/>
        <color rgb="FFFCFCFF"/>
        <color rgb="FF63BE7B"/>
      </colorScale>
    </cfRule>
  </conditionalFormatting>
  <conditionalFormatting sqref="M119:M121">
    <cfRule type="colorScale" priority="3">
      <colorScale>
        <cfvo type="min"/>
        <cfvo type="max"/>
        <color rgb="FFFCFCFF"/>
        <color rgb="FF63BE7B"/>
      </colorScale>
    </cfRule>
  </conditionalFormatting>
  <conditionalFormatting sqref="O119:O121">
    <cfRule type="colorScale" priority="2">
      <colorScale>
        <cfvo type="min"/>
        <cfvo type="max"/>
        <color rgb="FFFCFCFF"/>
        <color rgb="FF63BE7B"/>
      </colorScale>
    </cfRule>
  </conditionalFormatting>
  <conditionalFormatting sqref="Q119:Q121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scale="66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ignoredErrors>
    <ignoredError sqref="I106:K112" formula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424C-E992-4B70-B970-32540E10683A}">
  <sheetPr>
    <tabColor theme="7" tint="0.39997558519241921"/>
    <pageSetUpPr fitToPage="1"/>
  </sheetPr>
  <dimension ref="A5:AF987"/>
  <sheetViews>
    <sheetView showGridLines="0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4" width="7.42578125" customWidth="1"/>
    <col min="5" max="5" width="6.140625" customWidth="1"/>
    <col min="6" max="6" width="0.140625" customWidth="1"/>
    <col min="7" max="7" width="7.42578125" customWidth="1"/>
    <col min="8" max="8" width="8.28515625" customWidth="1"/>
    <col min="9" max="16" width="9.7109375" customWidth="1"/>
    <col min="17" max="34" width="7.42578125" customWidth="1"/>
  </cols>
  <sheetData>
    <row r="5" spans="1:25" x14ac:dyDescent="0.2">
      <c r="B5" s="276" t="s">
        <v>178</v>
      </c>
    </row>
    <row r="6" spans="1:25" ht="10.5" customHeight="1" x14ac:dyDescent="0.2">
      <c r="I6" s="70"/>
    </row>
    <row r="7" spans="1:25" ht="10.5" customHeight="1" x14ac:dyDescent="0.2">
      <c r="A7" s="3"/>
      <c r="B7" s="4"/>
      <c r="C7" s="4"/>
      <c r="D7" s="4"/>
      <c r="E7" s="4"/>
      <c r="F7" s="4"/>
      <c r="G7" s="4"/>
      <c r="H7" s="4"/>
      <c r="L7" s="6"/>
      <c r="U7" s="4"/>
      <c r="V7" s="4"/>
      <c r="W7" s="4"/>
      <c r="X7" s="4"/>
      <c r="Y7" s="4"/>
    </row>
    <row r="8" spans="1:25" ht="15" customHeight="1" x14ac:dyDescent="0.2">
      <c r="A8" s="170"/>
      <c r="B8" s="171"/>
      <c r="C8" s="172"/>
      <c r="D8" s="172"/>
      <c r="E8" s="172"/>
      <c r="F8" s="172"/>
      <c r="G8" s="172"/>
      <c r="H8" s="172"/>
      <c r="I8" s="173"/>
      <c r="J8" s="173"/>
      <c r="K8" s="174"/>
      <c r="L8" s="175"/>
      <c r="U8" s="176"/>
      <c r="V8" s="176"/>
    </row>
    <row r="9" spans="1:25" ht="15" customHeight="1" x14ac:dyDescent="0.2">
      <c r="T9" s="111"/>
      <c r="U9" s="111"/>
    </row>
    <row r="10" spans="1:25" ht="15" customHeight="1" x14ac:dyDescent="0.2">
      <c r="R10" s="12"/>
      <c r="S10" s="12"/>
      <c r="T10" s="44"/>
      <c r="U10" s="44"/>
    </row>
    <row r="11" spans="1:25" ht="15" customHeight="1" x14ac:dyDescent="0.2">
      <c r="R11" s="12"/>
      <c r="S11" s="12"/>
      <c r="T11" s="44"/>
      <c r="U11" s="44"/>
    </row>
    <row r="12" spans="1:25" ht="15" customHeight="1" x14ac:dyDescent="0.2">
      <c r="R12" s="12"/>
      <c r="S12" s="12"/>
      <c r="T12" s="44"/>
      <c r="U12" s="44"/>
    </row>
    <row r="13" spans="1:25" ht="15" customHeight="1" x14ac:dyDescent="0.2">
      <c r="R13" s="12"/>
      <c r="S13" s="12"/>
    </row>
    <row r="14" spans="1:25" ht="15" customHeight="1" x14ac:dyDescent="0.2">
      <c r="R14" s="12"/>
      <c r="S14" s="12"/>
    </row>
    <row r="15" spans="1:25" ht="15" customHeight="1" x14ac:dyDescent="0.2">
      <c r="R15" s="12"/>
      <c r="S15" s="12"/>
    </row>
    <row r="16" spans="1:25" ht="15" customHeight="1" x14ac:dyDescent="0.2">
      <c r="R16" s="12"/>
      <c r="S16" s="12"/>
    </row>
    <row r="17" spans="18:32" ht="15" customHeight="1" x14ac:dyDescent="0.2">
      <c r="R17" s="12"/>
      <c r="S17" s="12"/>
    </row>
    <row r="18" spans="18:32" ht="15" customHeight="1" x14ac:dyDescent="0.2">
      <c r="R18" s="12"/>
      <c r="S18" s="12"/>
    </row>
    <row r="19" spans="18:32" ht="15" customHeight="1" x14ac:dyDescent="0.2">
      <c r="R19" s="12"/>
      <c r="S19" s="12"/>
      <c r="T19" s="12"/>
      <c r="U19" s="111"/>
      <c r="V19" s="111"/>
    </row>
    <row r="20" spans="18:32" ht="10.5" customHeight="1" x14ac:dyDescent="0.2">
      <c r="R20" s="5"/>
      <c r="S20" s="5"/>
      <c r="T20" s="5"/>
      <c r="U20" s="128"/>
      <c r="V20" s="128"/>
    </row>
    <row r="21" spans="18:32" ht="10.5" customHeight="1" x14ac:dyDescent="0.2">
      <c r="R21" s="5"/>
      <c r="S21" s="5"/>
      <c r="T21" s="5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18:32" ht="15" customHeight="1" x14ac:dyDescent="0.2">
      <c r="U22" s="178"/>
      <c r="V22" s="178"/>
    </row>
    <row r="23" spans="18:32" ht="15" customHeight="1" x14ac:dyDescent="0.2">
      <c r="R23" s="180"/>
      <c r="S23" s="179"/>
      <c r="T23" s="180"/>
      <c r="U23" s="179"/>
      <c r="V23" s="180"/>
      <c r="W23" s="179"/>
      <c r="X23" s="180"/>
      <c r="Y23" s="179"/>
      <c r="Z23" s="180"/>
      <c r="AA23" s="179"/>
    </row>
    <row r="24" spans="18:32" ht="30" customHeight="1" x14ac:dyDescent="0.2">
      <c r="R24" s="182"/>
      <c r="S24" s="183"/>
      <c r="T24" s="182"/>
      <c r="U24" s="183"/>
      <c r="V24" s="182"/>
      <c r="W24" s="183"/>
      <c r="X24" s="182"/>
      <c r="Y24" s="183"/>
      <c r="Z24" s="182"/>
      <c r="AA24" s="183"/>
      <c r="AB24" s="182"/>
      <c r="AC24" s="183"/>
    </row>
    <row r="25" spans="18:32" ht="15" customHeight="1" x14ac:dyDescent="0.2">
      <c r="R25" s="184"/>
      <c r="S25" s="185"/>
      <c r="T25" s="184"/>
      <c r="U25" s="185"/>
      <c r="V25" s="184"/>
      <c r="W25" s="185"/>
      <c r="X25" s="184"/>
      <c r="Y25" s="185"/>
      <c r="Z25" s="184"/>
      <c r="AA25" s="185"/>
      <c r="AB25" s="184"/>
      <c r="AC25" s="185"/>
    </row>
    <row r="26" spans="18:32" ht="15" customHeight="1" x14ac:dyDescent="0.2">
      <c r="R26" s="184"/>
      <c r="S26" s="185"/>
      <c r="T26" s="184"/>
      <c r="U26" s="185"/>
      <c r="V26" s="184"/>
      <c r="W26" s="185"/>
      <c r="X26" s="184"/>
      <c r="Y26" s="185"/>
      <c r="Z26" s="184"/>
      <c r="AA26" s="185"/>
      <c r="AB26" s="184"/>
      <c r="AC26" s="185"/>
    </row>
    <row r="27" spans="18:32" ht="15" customHeight="1" x14ac:dyDescent="0.2">
      <c r="R27" s="184"/>
      <c r="S27" s="185"/>
      <c r="T27" s="184"/>
      <c r="U27" s="185"/>
      <c r="V27" s="184"/>
      <c r="W27" s="185"/>
      <c r="X27" s="184"/>
      <c r="Y27" s="185"/>
      <c r="Z27" s="184"/>
      <c r="AA27" s="185"/>
      <c r="AB27" s="184"/>
      <c r="AC27" s="185"/>
    </row>
    <row r="28" spans="18:32" ht="15" customHeight="1" x14ac:dyDescent="0.2">
      <c r="R28" s="184"/>
      <c r="S28" s="185"/>
      <c r="T28" s="184"/>
      <c r="U28" s="185"/>
      <c r="V28" s="184"/>
      <c r="W28" s="185"/>
      <c r="X28" s="184"/>
      <c r="Y28" s="185"/>
      <c r="Z28" s="184"/>
      <c r="AA28" s="185"/>
      <c r="AB28" s="184"/>
      <c r="AC28" s="185"/>
    </row>
    <row r="29" spans="18:32" ht="15" customHeight="1" x14ac:dyDescent="0.2">
      <c r="R29" s="184"/>
      <c r="S29" s="185"/>
      <c r="T29" s="184"/>
      <c r="U29" s="185"/>
      <c r="V29" s="184"/>
      <c r="W29" s="185"/>
      <c r="X29" s="184"/>
      <c r="Y29" s="185"/>
      <c r="Z29" s="184"/>
      <c r="AA29" s="185"/>
      <c r="AB29" s="184"/>
      <c r="AC29" s="185"/>
    </row>
    <row r="30" spans="18:32" ht="15" customHeight="1" x14ac:dyDescent="0.2">
      <c r="R30" s="184"/>
      <c r="S30" s="185"/>
      <c r="T30" s="184"/>
      <c r="U30" s="185"/>
      <c r="V30" s="184"/>
      <c r="W30" s="185"/>
      <c r="X30" s="184"/>
      <c r="Y30" s="185"/>
      <c r="Z30" s="184"/>
      <c r="AA30" s="185"/>
      <c r="AB30" s="184"/>
      <c r="AC30" s="185"/>
    </row>
    <row r="31" spans="18:32" ht="15" customHeight="1" x14ac:dyDescent="0.2">
      <c r="R31" s="184"/>
      <c r="S31" s="185"/>
      <c r="T31" s="184"/>
      <c r="U31" s="185"/>
      <c r="V31" s="184"/>
      <c r="W31" s="185"/>
      <c r="X31" s="184"/>
      <c r="Y31" s="185"/>
      <c r="Z31" s="184"/>
      <c r="AA31" s="185"/>
      <c r="AB31" s="184"/>
      <c r="AC31" s="185"/>
    </row>
    <row r="32" spans="18:32" ht="15" customHeight="1" x14ac:dyDescent="0.2"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</row>
    <row r="33" spans="17:29" ht="15" customHeight="1" x14ac:dyDescent="0.2"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</row>
    <row r="34" spans="17:29" ht="15" customHeight="1" x14ac:dyDescent="0.2"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</row>
    <row r="35" spans="17:29" ht="15" customHeight="1" x14ac:dyDescent="0.2"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</row>
    <row r="36" spans="17:29" ht="15" customHeight="1" x14ac:dyDescent="0.2"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</row>
    <row r="37" spans="17:29" ht="15" customHeight="1" x14ac:dyDescent="0.2"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</row>
    <row r="38" spans="17:29" ht="15" customHeight="1" x14ac:dyDescent="0.2">
      <c r="R38" s="181"/>
      <c r="S38" s="177"/>
      <c r="T38" s="181"/>
      <c r="U38" s="177"/>
      <c r="V38" s="186"/>
      <c r="W38" s="186"/>
      <c r="X38" s="181"/>
      <c r="Y38" s="177"/>
      <c r="Z38" s="186"/>
      <c r="AA38" s="186"/>
      <c r="AB38" s="186"/>
      <c r="AC38" s="186"/>
    </row>
    <row r="39" spans="17:29" ht="15" customHeight="1" x14ac:dyDescent="0.2">
      <c r="R39" s="181"/>
      <c r="S39" s="177"/>
      <c r="T39" s="181"/>
      <c r="U39" s="177"/>
      <c r="V39" s="186"/>
      <c r="W39" s="186"/>
      <c r="X39" s="181"/>
      <c r="Y39" s="177"/>
      <c r="Z39" s="186"/>
      <c r="AA39" s="186"/>
      <c r="AB39" s="186"/>
      <c r="AC39" s="186"/>
    </row>
    <row r="40" spans="17:29" ht="15" customHeight="1" x14ac:dyDescent="0.2">
      <c r="R40" s="181"/>
      <c r="S40" s="177"/>
      <c r="T40" s="181"/>
      <c r="U40" s="177"/>
      <c r="V40" s="186"/>
      <c r="W40" s="186"/>
      <c r="X40" s="181"/>
      <c r="Y40" s="177"/>
      <c r="Z40" s="186"/>
      <c r="AA40" s="186"/>
      <c r="AB40" s="186"/>
      <c r="AC40" s="186"/>
    </row>
    <row r="41" spans="17:29" ht="15" customHeight="1" x14ac:dyDescent="0.2"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</row>
    <row r="42" spans="17:29" ht="15" customHeight="1" x14ac:dyDescent="0.2">
      <c r="R42" s="182"/>
      <c r="S42" s="183"/>
      <c r="T42" s="182"/>
      <c r="U42" s="188"/>
      <c r="V42" s="182"/>
      <c r="W42" s="188"/>
      <c r="X42" s="182"/>
      <c r="Y42" s="188"/>
      <c r="Z42" s="182"/>
      <c r="AA42" s="188"/>
    </row>
    <row r="43" spans="17:29" ht="15" customHeight="1" x14ac:dyDescent="0.2">
      <c r="R43" s="182"/>
      <c r="S43" s="183"/>
    </row>
    <row r="44" spans="17:29" ht="15" customHeight="1" x14ac:dyDescent="0.2">
      <c r="R44" s="182"/>
      <c r="S44" s="183"/>
    </row>
    <row r="45" spans="17:29" ht="15" customHeight="1" x14ac:dyDescent="0.2">
      <c r="R45" s="182"/>
      <c r="S45" s="183"/>
    </row>
    <row r="46" spans="17:29" ht="15" customHeight="1" x14ac:dyDescent="0.2">
      <c r="R46" s="182"/>
      <c r="S46" s="183"/>
    </row>
    <row r="47" spans="17:29" ht="10.5" customHeight="1" x14ac:dyDescent="0.2">
      <c r="Q47" s="83"/>
      <c r="R47" s="82"/>
      <c r="S47" s="83"/>
    </row>
    <row r="48" spans="17:29" ht="10.5" customHeight="1" x14ac:dyDescent="0.2">
      <c r="Q48" s="83"/>
      <c r="R48" s="82"/>
      <c r="S48" s="83"/>
    </row>
    <row r="49" spans="17:19" ht="10.5" customHeight="1" x14ac:dyDescent="0.2">
      <c r="Q49" s="83"/>
      <c r="R49" s="82"/>
      <c r="S49" s="83"/>
    </row>
    <row r="50" spans="17:19" ht="10.5" customHeight="1" x14ac:dyDescent="0.2">
      <c r="Q50" s="83"/>
      <c r="R50" s="82"/>
      <c r="S50" s="83"/>
    </row>
    <row r="51" spans="17:19" ht="10.5" customHeight="1" x14ac:dyDescent="0.2">
      <c r="Q51" s="83"/>
      <c r="R51" s="82"/>
      <c r="S51" s="83"/>
    </row>
    <row r="52" spans="17:19" ht="10.5" customHeight="1" x14ac:dyDescent="0.2">
      <c r="Q52" s="83"/>
      <c r="R52" s="82"/>
      <c r="S52" s="83"/>
    </row>
    <row r="53" spans="17:19" ht="10.5" customHeight="1" x14ac:dyDescent="0.2">
      <c r="Q53" s="83"/>
      <c r="R53" s="82"/>
      <c r="S53" s="83"/>
    </row>
    <row r="54" spans="17:19" ht="10.5" customHeight="1" x14ac:dyDescent="0.2">
      <c r="Q54" s="83"/>
      <c r="R54" s="82"/>
      <c r="S54" s="83"/>
    </row>
    <row r="55" spans="17:19" ht="10.5" customHeight="1" x14ac:dyDescent="0.2">
      <c r="Q55" s="83"/>
      <c r="R55" s="82"/>
      <c r="S55" s="83"/>
    </row>
    <row r="56" spans="17:19" ht="10.5" customHeight="1" x14ac:dyDescent="0.2">
      <c r="Q56" s="83"/>
      <c r="R56" s="82"/>
      <c r="S56" s="83"/>
    </row>
    <row r="57" spans="17:19" ht="10.5" customHeight="1" x14ac:dyDescent="0.2">
      <c r="Q57" s="83"/>
      <c r="R57" s="82"/>
      <c r="S57" s="83"/>
    </row>
    <row r="58" spans="17:19" ht="10.5" customHeight="1" x14ac:dyDescent="0.2">
      <c r="Q58" s="83"/>
      <c r="R58" s="82"/>
      <c r="S58" s="83"/>
    </row>
    <row r="59" spans="17:19" ht="10.5" customHeight="1" x14ac:dyDescent="0.2">
      <c r="Q59" s="83"/>
      <c r="R59" s="82"/>
      <c r="S59" s="83"/>
    </row>
    <row r="60" spans="17:19" ht="10.5" customHeight="1" x14ac:dyDescent="0.2">
      <c r="Q60" s="83"/>
      <c r="R60" s="82"/>
      <c r="S60" s="83"/>
    </row>
    <row r="61" spans="17:19" ht="10.5" customHeight="1" x14ac:dyDescent="0.2">
      <c r="Q61" s="83"/>
      <c r="R61" s="82"/>
      <c r="S61" s="83"/>
    </row>
    <row r="62" spans="17:19" ht="10.5" customHeight="1" x14ac:dyDescent="0.2">
      <c r="Q62" s="83"/>
      <c r="R62" s="82"/>
      <c r="S62" s="83"/>
    </row>
    <row r="63" spans="17:19" ht="10.5" customHeight="1" x14ac:dyDescent="0.2">
      <c r="Q63" s="83"/>
      <c r="R63" s="82"/>
      <c r="S63" s="83"/>
    </row>
    <row r="64" spans="17:19" ht="10.5" customHeight="1" x14ac:dyDescent="0.2">
      <c r="Q64" s="83"/>
      <c r="R64" s="82"/>
      <c r="S64" s="83"/>
    </row>
    <row r="65" spans="17:19" ht="10.5" customHeight="1" x14ac:dyDescent="0.2">
      <c r="Q65" s="83"/>
      <c r="R65" s="82"/>
      <c r="S65" s="83"/>
    </row>
    <row r="66" spans="17:19" ht="10.5" customHeight="1" x14ac:dyDescent="0.2">
      <c r="Q66" s="83"/>
      <c r="R66" s="82"/>
      <c r="S66" s="83"/>
    </row>
    <row r="67" spans="17:19" ht="10.5" customHeight="1" x14ac:dyDescent="0.2">
      <c r="Q67" s="83"/>
      <c r="R67" s="82"/>
      <c r="S67" s="83"/>
    </row>
    <row r="68" spans="17:19" ht="10.5" customHeight="1" x14ac:dyDescent="0.2">
      <c r="Q68" s="83"/>
      <c r="R68" s="82"/>
      <c r="S68" s="83"/>
    </row>
    <row r="69" spans="17:19" ht="10.5" customHeight="1" x14ac:dyDescent="0.2">
      <c r="Q69" s="83"/>
      <c r="R69" s="82"/>
      <c r="S69" s="83"/>
    </row>
    <row r="70" spans="17:19" ht="10.5" customHeight="1" x14ac:dyDescent="0.2">
      <c r="Q70" s="83"/>
      <c r="R70" s="82"/>
      <c r="S70" s="83"/>
    </row>
    <row r="71" spans="17:19" ht="10.5" customHeight="1" x14ac:dyDescent="0.2">
      <c r="Q71" s="83"/>
      <c r="R71" s="82"/>
      <c r="S71" s="83"/>
    </row>
    <row r="72" spans="17:19" ht="10.5" customHeight="1" x14ac:dyDescent="0.2">
      <c r="Q72" s="83"/>
      <c r="R72" s="82"/>
      <c r="S72" s="83"/>
    </row>
    <row r="73" spans="17:19" ht="10.5" customHeight="1" x14ac:dyDescent="0.2">
      <c r="Q73" s="83"/>
      <c r="R73" s="82"/>
      <c r="S73" s="83"/>
    </row>
    <row r="74" spans="17:19" ht="10.5" customHeight="1" x14ac:dyDescent="0.2">
      <c r="Q74" s="83"/>
      <c r="R74" s="82"/>
      <c r="S74" s="83"/>
    </row>
    <row r="75" spans="17:19" ht="10.5" customHeight="1" x14ac:dyDescent="0.2">
      <c r="Q75" s="83"/>
      <c r="R75" s="82"/>
      <c r="S75" s="83"/>
    </row>
    <row r="76" spans="17:19" ht="10.5" customHeight="1" x14ac:dyDescent="0.2">
      <c r="Q76" s="83"/>
      <c r="R76" s="82"/>
      <c r="S76" s="83"/>
    </row>
    <row r="77" spans="17:19" ht="10.5" customHeight="1" x14ac:dyDescent="0.2">
      <c r="Q77" s="83"/>
      <c r="R77" s="82"/>
      <c r="S77" s="83"/>
    </row>
    <row r="78" spans="17:19" ht="10.5" customHeight="1" x14ac:dyDescent="0.2">
      <c r="Q78" s="83"/>
      <c r="R78" s="82"/>
      <c r="S78" s="83"/>
    </row>
    <row r="79" spans="17:19" ht="10.5" customHeight="1" x14ac:dyDescent="0.2">
      <c r="Q79" s="83"/>
      <c r="R79" s="82"/>
      <c r="S79" s="83"/>
    </row>
    <row r="80" spans="17:19" ht="10.5" customHeight="1" x14ac:dyDescent="0.2">
      <c r="Q80" s="83"/>
      <c r="R80" s="82"/>
      <c r="S80" s="83"/>
    </row>
    <row r="81" spans="17:19" ht="10.5" customHeight="1" x14ac:dyDescent="0.2">
      <c r="Q81" s="83"/>
      <c r="R81" s="82"/>
      <c r="S81" s="83"/>
    </row>
    <row r="82" spans="17:19" ht="10.5" customHeight="1" x14ac:dyDescent="0.2">
      <c r="Q82" s="83"/>
      <c r="R82" s="82"/>
      <c r="S82" s="83"/>
    </row>
    <row r="83" spans="17:19" ht="10.5" customHeight="1" x14ac:dyDescent="0.2">
      <c r="Q83" s="83"/>
      <c r="R83" s="82"/>
      <c r="S83" s="83"/>
    </row>
    <row r="84" spans="17:19" ht="10.5" customHeight="1" x14ac:dyDescent="0.2">
      <c r="Q84" s="83"/>
      <c r="R84" s="82"/>
      <c r="S84" s="83"/>
    </row>
    <row r="85" spans="17:19" ht="10.5" customHeight="1" x14ac:dyDescent="0.2">
      <c r="Q85" s="83"/>
      <c r="R85" s="82"/>
      <c r="S85" s="83"/>
    </row>
    <row r="86" spans="17:19" ht="10.5" customHeight="1" x14ac:dyDescent="0.2">
      <c r="Q86" s="83"/>
      <c r="R86" s="82"/>
      <c r="S86" s="83"/>
    </row>
    <row r="87" spans="17:19" ht="10.5" customHeight="1" x14ac:dyDescent="0.2">
      <c r="Q87" s="83"/>
      <c r="R87" s="82"/>
      <c r="S87" s="83"/>
    </row>
    <row r="88" spans="17:19" ht="10.5" customHeight="1" x14ac:dyDescent="0.2">
      <c r="Q88" s="83"/>
      <c r="R88" s="82"/>
      <c r="S88" s="83"/>
    </row>
    <row r="89" spans="17:19" ht="10.5" customHeight="1" x14ac:dyDescent="0.2"/>
    <row r="90" spans="17:19" ht="10.5" customHeight="1" x14ac:dyDescent="0.2"/>
    <row r="91" spans="17:19" ht="10.5" customHeight="1" x14ac:dyDescent="0.2"/>
    <row r="92" spans="17:19" ht="10.5" customHeight="1" x14ac:dyDescent="0.2"/>
    <row r="93" spans="17:19" ht="10.5" customHeight="1" x14ac:dyDescent="0.2"/>
    <row r="94" spans="17:19" ht="10.5" customHeight="1" x14ac:dyDescent="0.2"/>
    <row r="95" spans="17:19" ht="10.5" customHeight="1" x14ac:dyDescent="0.2"/>
    <row r="96" spans="17:19" ht="10.5" customHeight="1" x14ac:dyDescent="0.2"/>
    <row r="97" spans="2:18" ht="10.5" customHeight="1" x14ac:dyDescent="0.2"/>
    <row r="98" spans="2:18" ht="10.5" customHeight="1" x14ac:dyDescent="0.2"/>
    <row r="99" spans="2:18" ht="10.5" customHeight="1" x14ac:dyDescent="0.2"/>
    <row r="100" spans="2:18" ht="10.5" customHeight="1" x14ac:dyDescent="0.2"/>
    <row r="101" spans="2:18" ht="10.5" customHeight="1" x14ac:dyDescent="0.2"/>
    <row r="102" spans="2:18" ht="10.5" customHeight="1" x14ac:dyDescent="0.2">
      <c r="B102" s="259"/>
      <c r="C102" s="373" t="s">
        <v>5</v>
      </c>
      <c r="D102" s="373"/>
      <c r="E102" s="373"/>
      <c r="F102" s="373"/>
      <c r="G102" s="373"/>
      <c r="H102" s="373"/>
      <c r="I102" s="373"/>
      <c r="J102" s="373"/>
      <c r="K102" s="373"/>
      <c r="L102" s="373"/>
      <c r="M102" s="189"/>
      <c r="N102" s="189"/>
      <c r="O102" s="189"/>
      <c r="P102" s="189"/>
      <c r="Q102" s="189"/>
      <c r="R102" s="189"/>
    </row>
    <row r="103" spans="2:18" ht="10.5" customHeight="1" x14ac:dyDescent="0.2">
      <c r="B103" s="189"/>
      <c r="C103" s="373" t="s">
        <v>48</v>
      </c>
      <c r="D103" s="373"/>
      <c r="E103" s="373"/>
      <c r="F103" s="373"/>
      <c r="G103" s="373"/>
      <c r="H103" s="372" t="s">
        <v>102</v>
      </c>
      <c r="I103" s="372"/>
      <c r="J103" s="372"/>
      <c r="K103" s="372"/>
      <c r="L103" s="260"/>
      <c r="M103" s="189"/>
      <c r="N103" s="189"/>
      <c r="O103" s="189"/>
      <c r="P103" s="189"/>
      <c r="Q103" s="189"/>
      <c r="R103" s="189"/>
    </row>
    <row r="104" spans="2:18" ht="10.5" customHeight="1" x14ac:dyDescent="0.2">
      <c r="B104" s="189"/>
      <c r="C104" s="373"/>
      <c r="D104" s="373"/>
      <c r="E104" s="373"/>
      <c r="F104" s="373"/>
      <c r="G104" s="373"/>
      <c r="H104" s="372" t="s">
        <v>108</v>
      </c>
      <c r="I104" s="372"/>
      <c r="J104" s="372" t="s">
        <v>109</v>
      </c>
      <c r="K104" s="372"/>
      <c r="L104" s="210" t="s">
        <v>7</v>
      </c>
      <c r="M104" s="189"/>
      <c r="N104" s="189"/>
      <c r="O104" s="189"/>
      <c r="P104" s="189"/>
      <c r="Q104" s="189"/>
      <c r="R104" s="189"/>
    </row>
    <row r="105" spans="2:18" ht="10.5" customHeight="1" x14ac:dyDescent="0.2">
      <c r="B105" s="189"/>
      <c r="C105" s="373"/>
      <c r="D105" s="373"/>
      <c r="E105" s="373"/>
      <c r="F105" s="373"/>
      <c r="G105" s="373"/>
      <c r="H105" s="210" t="s">
        <v>8</v>
      </c>
      <c r="I105" s="210" t="s">
        <v>77</v>
      </c>
      <c r="J105" s="210" t="s">
        <v>8</v>
      </c>
      <c r="K105" s="210" t="s">
        <v>77</v>
      </c>
      <c r="L105" s="210" t="s">
        <v>8</v>
      </c>
      <c r="M105" s="189"/>
      <c r="N105" s="189"/>
      <c r="O105" s="189"/>
      <c r="P105" s="189"/>
      <c r="Q105" s="189"/>
      <c r="R105" s="189"/>
    </row>
    <row r="106" spans="2:18" ht="10.5" customHeight="1" x14ac:dyDescent="0.2">
      <c r="B106" s="189"/>
      <c r="C106" s="375" t="s">
        <v>50</v>
      </c>
      <c r="D106" s="375"/>
      <c r="E106" s="375"/>
      <c r="F106" s="375"/>
      <c r="G106" s="375"/>
      <c r="H106" s="219">
        <v>559</v>
      </c>
      <c r="I106" s="220">
        <f t="shared" ref="I106:I111" si="0">H106/$L106</f>
        <v>0.61293859649122806</v>
      </c>
      <c r="J106" s="219">
        <v>353</v>
      </c>
      <c r="K106" s="220">
        <f t="shared" ref="K106:K111" si="1">J106/$L106</f>
        <v>0.38706140350877194</v>
      </c>
      <c r="L106" s="221">
        <f>H106+J106</f>
        <v>912</v>
      </c>
      <c r="M106" s="189"/>
      <c r="N106" s="189"/>
      <c r="O106" s="189"/>
      <c r="P106" s="189"/>
      <c r="Q106" s="189"/>
      <c r="R106" s="189"/>
    </row>
    <row r="107" spans="2:18" ht="10.5" customHeight="1" x14ac:dyDescent="0.2">
      <c r="B107" s="189"/>
      <c r="C107" s="375" t="s">
        <v>51</v>
      </c>
      <c r="D107" s="375"/>
      <c r="E107" s="375"/>
      <c r="F107" s="375"/>
      <c r="G107" s="375"/>
      <c r="H107" s="222">
        <v>1044</v>
      </c>
      <c r="I107" s="220">
        <f t="shared" si="0"/>
        <v>0.57080371787862216</v>
      </c>
      <c r="J107" s="222">
        <v>785</v>
      </c>
      <c r="K107" s="220">
        <f t="shared" si="1"/>
        <v>0.42919628212137778</v>
      </c>
      <c r="L107" s="221">
        <f>H107+J107</f>
        <v>1829</v>
      </c>
      <c r="M107" s="189"/>
      <c r="N107" s="234"/>
      <c r="O107" s="189"/>
      <c r="P107" s="189"/>
      <c r="Q107" s="189"/>
      <c r="R107" s="189"/>
    </row>
    <row r="108" spans="2:18" ht="10.5" customHeight="1" x14ac:dyDescent="0.2">
      <c r="B108" s="189"/>
      <c r="C108" s="375" t="s">
        <v>52</v>
      </c>
      <c r="D108" s="375"/>
      <c r="E108" s="375"/>
      <c r="F108" s="375"/>
      <c r="G108" s="375"/>
      <c r="H108" s="222">
        <v>3734</v>
      </c>
      <c r="I108" s="220">
        <f t="shared" si="0"/>
        <v>0.59724888035828538</v>
      </c>
      <c r="J108" s="222">
        <v>2518</v>
      </c>
      <c r="K108" s="220">
        <f t="shared" si="1"/>
        <v>0.40275111964171467</v>
      </c>
      <c r="L108" s="221">
        <f>H108+J108</f>
        <v>6252</v>
      </c>
      <c r="M108" s="189"/>
      <c r="N108" s="189"/>
      <c r="O108" s="189"/>
      <c r="P108" s="189"/>
      <c r="Q108" s="189"/>
      <c r="R108" s="189"/>
    </row>
    <row r="109" spans="2:18" ht="10.5" customHeight="1" x14ac:dyDescent="0.2">
      <c r="B109" s="189"/>
      <c r="C109" s="375" t="s">
        <v>53</v>
      </c>
      <c r="D109" s="375"/>
      <c r="E109" s="375"/>
      <c r="F109" s="375"/>
      <c r="G109" s="375"/>
      <c r="H109" s="222">
        <v>1958</v>
      </c>
      <c r="I109" s="220">
        <f t="shared" si="0"/>
        <v>0.63100225588140513</v>
      </c>
      <c r="J109" s="222">
        <v>1145</v>
      </c>
      <c r="K109" s="220">
        <f t="shared" si="1"/>
        <v>0.36899774411859493</v>
      </c>
      <c r="L109" s="221">
        <f>H109+J109</f>
        <v>3103</v>
      </c>
      <c r="M109" s="189"/>
      <c r="N109" s="189"/>
      <c r="O109" s="189"/>
      <c r="P109" s="189"/>
      <c r="Q109" s="189"/>
      <c r="R109" s="189"/>
    </row>
    <row r="110" spans="2:18" ht="10.5" customHeight="1" x14ac:dyDescent="0.2">
      <c r="B110" s="189"/>
      <c r="C110" s="375" t="s">
        <v>54</v>
      </c>
      <c r="D110" s="375"/>
      <c r="E110" s="375"/>
      <c r="F110" s="375"/>
      <c r="G110" s="375"/>
      <c r="H110" s="222">
        <v>11954</v>
      </c>
      <c r="I110" s="220">
        <f t="shared" si="0"/>
        <v>0.5736634993761397</v>
      </c>
      <c r="J110" s="222">
        <v>8884</v>
      </c>
      <c r="K110" s="220">
        <f t="shared" si="1"/>
        <v>0.42633650062386025</v>
      </c>
      <c r="L110" s="221">
        <f>H110+J110</f>
        <v>20838</v>
      </c>
      <c r="M110" s="189"/>
      <c r="N110" s="189"/>
      <c r="O110" s="189"/>
      <c r="P110" s="189"/>
      <c r="Q110" s="189"/>
      <c r="R110" s="189"/>
    </row>
    <row r="111" spans="2:18" ht="10.5" customHeight="1" x14ac:dyDescent="0.2">
      <c r="B111" s="189"/>
      <c r="C111" s="375" t="s">
        <v>29</v>
      </c>
      <c r="D111" s="375"/>
      <c r="E111" s="375"/>
      <c r="F111" s="375"/>
      <c r="G111" s="375"/>
      <c r="H111" s="223">
        <f>SUM(H106:H110)</f>
        <v>19249</v>
      </c>
      <c r="I111" s="224">
        <f t="shared" si="0"/>
        <v>0.58447197425153341</v>
      </c>
      <c r="J111" s="223">
        <f>SUM(J106:J110)</f>
        <v>13685</v>
      </c>
      <c r="K111" s="224">
        <f t="shared" si="1"/>
        <v>0.41552802574846665</v>
      </c>
      <c r="L111" s="223">
        <f>SUM(L106:L110)</f>
        <v>32934</v>
      </c>
      <c r="M111" s="151"/>
      <c r="N111" s="234"/>
      <c r="O111" s="189"/>
      <c r="P111" s="189"/>
      <c r="Q111" s="189"/>
      <c r="R111" s="189"/>
    </row>
    <row r="112" spans="2:18" ht="10.5" customHeight="1" x14ac:dyDescent="0.2">
      <c r="B112" s="259"/>
      <c r="C112" s="189" t="s">
        <v>181</v>
      </c>
      <c r="D112" s="261"/>
      <c r="E112" s="261"/>
      <c r="F112" s="261"/>
      <c r="G112" s="261"/>
      <c r="H112" s="261"/>
      <c r="I112" s="261"/>
      <c r="J112" s="189"/>
      <c r="K112" s="189"/>
      <c r="L112" s="189"/>
      <c r="M112" s="189"/>
      <c r="N112" s="189"/>
      <c r="O112" s="189"/>
      <c r="P112" s="189"/>
      <c r="Q112" s="262"/>
      <c r="R112" s="189"/>
    </row>
    <row r="113" spans="2:18" ht="10.5" customHeight="1" x14ac:dyDescent="0.2">
      <c r="B113" s="263"/>
      <c r="C113" s="264"/>
      <c r="D113" s="264"/>
      <c r="E113" s="264"/>
      <c r="F113" s="264"/>
      <c r="G113" s="264"/>
      <c r="H113" s="264"/>
      <c r="I113" s="264"/>
      <c r="J113" s="218"/>
      <c r="K113" s="189"/>
      <c r="L113" s="189"/>
      <c r="M113" s="189"/>
      <c r="N113" s="189"/>
      <c r="O113" s="189"/>
      <c r="P113" s="189"/>
      <c r="Q113" s="265"/>
      <c r="R113" s="266"/>
    </row>
    <row r="114" spans="2:18" ht="10.5" customHeight="1" x14ac:dyDescent="0.2">
      <c r="B114" s="189"/>
      <c r="C114" s="267"/>
      <c r="D114" s="267"/>
      <c r="E114" s="267"/>
      <c r="F114" s="267"/>
      <c r="G114" s="267"/>
      <c r="H114" s="267"/>
      <c r="I114" s="267"/>
      <c r="J114" s="268"/>
      <c r="K114" s="269"/>
      <c r="L114" s="269"/>
      <c r="M114" s="269"/>
      <c r="N114" s="269"/>
      <c r="O114" s="269"/>
      <c r="P114" s="269"/>
      <c r="Q114" s="265"/>
      <c r="R114" s="266"/>
    </row>
    <row r="115" spans="2:18" ht="10.5" customHeight="1" x14ac:dyDescent="0.2">
      <c r="B115" s="259"/>
      <c r="C115" s="373" t="s">
        <v>5</v>
      </c>
      <c r="D115" s="373"/>
      <c r="E115" s="373"/>
      <c r="F115" s="373"/>
      <c r="G115" s="373"/>
      <c r="H115" s="373"/>
      <c r="I115" s="373"/>
      <c r="J115" s="373"/>
      <c r="K115" s="373"/>
      <c r="L115" s="373"/>
      <c r="M115" s="373"/>
      <c r="N115" s="373"/>
      <c r="O115" s="373"/>
      <c r="P115" s="373"/>
      <c r="Q115" s="373"/>
      <c r="R115" s="189"/>
    </row>
    <row r="116" spans="2:18" ht="10.5" customHeight="1" x14ac:dyDescent="0.2">
      <c r="B116" s="189"/>
      <c r="C116" s="373" t="s">
        <v>48</v>
      </c>
      <c r="D116" s="373"/>
      <c r="E116" s="373"/>
      <c r="F116" s="373"/>
      <c r="G116" s="373"/>
      <c r="H116" s="373" t="s">
        <v>103</v>
      </c>
      <c r="I116" s="373"/>
      <c r="J116" s="372" t="s">
        <v>102</v>
      </c>
      <c r="K116" s="372"/>
      <c r="L116" s="372"/>
      <c r="M116" s="372"/>
      <c r="N116" s="372"/>
      <c r="O116" s="372"/>
      <c r="P116" s="372"/>
      <c r="Q116" s="372"/>
      <c r="R116" s="270"/>
    </row>
    <row r="117" spans="2:18" ht="10.5" customHeight="1" x14ac:dyDescent="0.2">
      <c r="B117" s="189"/>
      <c r="C117" s="373"/>
      <c r="D117" s="373"/>
      <c r="E117" s="373"/>
      <c r="F117" s="373"/>
      <c r="G117" s="373"/>
      <c r="H117" s="373"/>
      <c r="I117" s="373"/>
      <c r="J117" s="372" t="s">
        <v>101</v>
      </c>
      <c r="K117" s="372"/>
      <c r="L117" s="372" t="s">
        <v>100</v>
      </c>
      <c r="M117" s="372"/>
      <c r="N117" s="372" t="s">
        <v>99</v>
      </c>
      <c r="O117" s="372"/>
      <c r="P117" s="372" t="s">
        <v>7</v>
      </c>
      <c r="Q117" s="372"/>
      <c r="R117" s="257"/>
    </row>
    <row r="118" spans="2:18" ht="10.5" customHeight="1" x14ac:dyDescent="0.2">
      <c r="B118" s="189"/>
      <c r="C118" s="373"/>
      <c r="D118" s="373"/>
      <c r="E118" s="373"/>
      <c r="F118" s="373"/>
      <c r="G118" s="373"/>
      <c r="H118" s="373"/>
      <c r="I118" s="373"/>
      <c r="J118" s="210" t="s">
        <v>8</v>
      </c>
      <c r="K118" s="210" t="s">
        <v>77</v>
      </c>
      <c r="L118" s="210" t="s">
        <v>8</v>
      </c>
      <c r="M118" s="210" t="s">
        <v>77</v>
      </c>
      <c r="N118" s="210" t="s">
        <v>8</v>
      </c>
      <c r="O118" s="210" t="s">
        <v>77</v>
      </c>
      <c r="P118" s="210" t="s">
        <v>8</v>
      </c>
      <c r="Q118" s="210" t="s">
        <v>98</v>
      </c>
      <c r="R118" s="257"/>
    </row>
    <row r="119" spans="2:18" ht="10.5" customHeight="1" x14ac:dyDescent="0.2">
      <c r="B119" s="189"/>
      <c r="C119" s="371" t="s">
        <v>29</v>
      </c>
      <c r="D119" s="371"/>
      <c r="E119" s="371"/>
      <c r="F119" s="371"/>
      <c r="G119" s="371"/>
      <c r="H119" s="375" t="s">
        <v>97</v>
      </c>
      <c r="I119" s="375"/>
      <c r="J119" s="271">
        <v>2511</v>
      </c>
      <c r="K119" s="272">
        <v>0.84064278540341475</v>
      </c>
      <c r="L119" s="271">
        <v>341</v>
      </c>
      <c r="M119" s="272">
        <v>0.11416136591898225</v>
      </c>
      <c r="N119" s="271">
        <v>135</v>
      </c>
      <c r="O119" s="272">
        <v>4.5195848677602943E-2</v>
      </c>
      <c r="P119" s="271">
        <v>2987</v>
      </c>
      <c r="Q119" s="272">
        <v>9.0696544604360232E-2</v>
      </c>
      <c r="R119" s="257"/>
    </row>
    <row r="120" spans="2:18" ht="10.5" customHeight="1" x14ac:dyDescent="0.2">
      <c r="B120" s="189"/>
      <c r="C120" s="371"/>
      <c r="D120" s="371"/>
      <c r="E120" s="371"/>
      <c r="F120" s="371"/>
      <c r="G120" s="371"/>
      <c r="H120" s="375" t="s">
        <v>96</v>
      </c>
      <c r="I120" s="375"/>
      <c r="J120" s="271">
        <v>13685</v>
      </c>
      <c r="K120" s="272">
        <v>0.84485738980121006</v>
      </c>
      <c r="L120" s="271">
        <v>1989</v>
      </c>
      <c r="M120" s="272">
        <v>0.12279293739967898</v>
      </c>
      <c r="N120" s="271">
        <v>524</v>
      </c>
      <c r="O120" s="272">
        <v>3.2349672799111003E-2</v>
      </c>
      <c r="P120" s="271">
        <v>16198</v>
      </c>
      <c r="Q120" s="272">
        <v>0.49183214914677842</v>
      </c>
      <c r="R120" s="273"/>
    </row>
    <row r="121" spans="2:18" ht="10.5" customHeight="1" x14ac:dyDescent="0.2">
      <c r="B121" s="189"/>
      <c r="C121" s="371"/>
      <c r="D121" s="371"/>
      <c r="E121" s="371"/>
      <c r="F121" s="371"/>
      <c r="G121" s="371"/>
      <c r="H121" s="375" t="s">
        <v>90</v>
      </c>
      <c r="I121" s="375"/>
      <c r="J121" s="271">
        <v>11754</v>
      </c>
      <c r="K121" s="272">
        <v>0.85489853807549643</v>
      </c>
      <c r="L121" s="271">
        <v>1500</v>
      </c>
      <c r="M121" s="272">
        <v>0.10909884355225835</v>
      </c>
      <c r="N121" s="271">
        <v>495</v>
      </c>
      <c r="O121" s="272">
        <v>3.6002618372245256E-2</v>
      </c>
      <c r="P121" s="271">
        <v>13749</v>
      </c>
      <c r="Q121" s="272">
        <v>0.41747130624886136</v>
      </c>
      <c r="R121" s="273"/>
    </row>
    <row r="122" spans="2:18" ht="10.5" customHeight="1" x14ac:dyDescent="0.2">
      <c r="B122" s="189"/>
      <c r="C122" s="371"/>
      <c r="D122" s="371"/>
      <c r="E122" s="371"/>
      <c r="F122" s="371"/>
      <c r="G122" s="371"/>
      <c r="H122" s="390" t="s">
        <v>95</v>
      </c>
      <c r="I122" s="390"/>
      <c r="J122" s="274">
        <v>27950</v>
      </c>
      <c r="K122" s="275">
        <v>0.84866703103176044</v>
      </c>
      <c r="L122" s="274">
        <v>3830</v>
      </c>
      <c r="M122" s="275">
        <v>0.11629319244549706</v>
      </c>
      <c r="N122" s="274">
        <v>1154</v>
      </c>
      <c r="O122" s="275">
        <v>3.5039776522742455E-2</v>
      </c>
      <c r="P122" s="274">
        <v>32934</v>
      </c>
      <c r="Q122" s="275">
        <v>1</v>
      </c>
      <c r="R122" s="273"/>
    </row>
    <row r="123" spans="2:18" ht="10.5" customHeight="1" x14ac:dyDescent="0.2">
      <c r="B123" s="189"/>
      <c r="C123" s="189" t="s">
        <v>181</v>
      </c>
      <c r="D123" s="189"/>
      <c r="E123" s="189"/>
      <c r="F123" s="189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  <c r="Q123" s="189"/>
      <c r="R123" s="273"/>
    </row>
    <row r="124" spans="2:18" ht="10.5" customHeight="1" x14ac:dyDescent="0.2">
      <c r="B124" s="189"/>
      <c r="C124" s="189" t="s">
        <v>189</v>
      </c>
      <c r="D124" s="189"/>
      <c r="E124" s="189"/>
      <c r="F124" s="189"/>
      <c r="G124" s="189"/>
      <c r="H124" s="189"/>
      <c r="I124" s="189"/>
      <c r="J124" s="189"/>
      <c r="K124" s="189"/>
      <c r="L124" s="189"/>
      <c r="M124" s="189"/>
      <c r="N124" s="189"/>
      <c r="O124" s="189"/>
      <c r="P124" s="189"/>
      <c r="Q124" s="189"/>
      <c r="R124" s="273"/>
    </row>
    <row r="125" spans="2:18" ht="10.5" customHeight="1" x14ac:dyDescent="0.2"/>
    <row r="126" spans="2:18" ht="10.5" customHeight="1" x14ac:dyDescent="0.2"/>
    <row r="127" spans="2:18" ht="10.5" customHeight="1" x14ac:dyDescent="0.2"/>
    <row r="128" spans="2:1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  <row r="978" ht="10.5" customHeight="1" x14ac:dyDescent="0.2"/>
    <row r="979" ht="10.5" customHeight="1" x14ac:dyDescent="0.2"/>
    <row r="980" ht="10.5" customHeight="1" x14ac:dyDescent="0.2"/>
    <row r="981" ht="10.5" customHeight="1" x14ac:dyDescent="0.2"/>
    <row r="982" ht="10.5" customHeight="1" x14ac:dyDescent="0.2"/>
    <row r="983" ht="10.5" customHeight="1" x14ac:dyDescent="0.2"/>
    <row r="984" ht="10.5" customHeight="1" x14ac:dyDescent="0.2"/>
    <row r="985" ht="10.5" customHeight="1" x14ac:dyDescent="0.2"/>
    <row r="986" ht="10.5" customHeight="1" x14ac:dyDescent="0.2"/>
    <row r="987" ht="10.5" customHeight="1" x14ac:dyDescent="0.2"/>
  </sheetData>
  <mergeCells count="24">
    <mergeCell ref="C119:G122"/>
    <mergeCell ref="H119:I119"/>
    <mergeCell ref="H120:I120"/>
    <mergeCell ref="H121:I121"/>
    <mergeCell ref="H122:I122"/>
    <mergeCell ref="C116:G118"/>
    <mergeCell ref="H116:I118"/>
    <mergeCell ref="J116:Q116"/>
    <mergeCell ref="J117:K117"/>
    <mergeCell ref="L117:M117"/>
    <mergeCell ref="N117:O117"/>
    <mergeCell ref="P117:Q117"/>
    <mergeCell ref="C115:Q115"/>
    <mergeCell ref="C102:L102"/>
    <mergeCell ref="C103:G105"/>
    <mergeCell ref="H103:K103"/>
    <mergeCell ref="H104:I104"/>
    <mergeCell ref="J104:K104"/>
    <mergeCell ref="C106:G106"/>
    <mergeCell ref="C107:G107"/>
    <mergeCell ref="C108:G108"/>
    <mergeCell ref="C109:G109"/>
    <mergeCell ref="C110:G110"/>
    <mergeCell ref="C111:G111"/>
  </mergeCells>
  <conditionalFormatting sqref="I106:I110">
    <cfRule type="colorScale" priority="6">
      <colorScale>
        <cfvo type="min"/>
        <cfvo type="max"/>
        <color rgb="FFFCFCFF"/>
        <color rgb="FF63BE7B"/>
      </colorScale>
    </cfRule>
  </conditionalFormatting>
  <conditionalFormatting sqref="K106:K110">
    <cfRule type="colorScale" priority="5">
      <colorScale>
        <cfvo type="min"/>
        <cfvo type="max"/>
        <color rgb="FFFCFCFF"/>
        <color rgb="FF63BE7B"/>
      </colorScale>
    </cfRule>
  </conditionalFormatting>
  <conditionalFormatting sqref="K119:K121">
    <cfRule type="colorScale" priority="4">
      <colorScale>
        <cfvo type="min"/>
        <cfvo type="max"/>
        <color rgb="FFFCFCFF"/>
        <color rgb="FF63BE7B"/>
      </colorScale>
    </cfRule>
  </conditionalFormatting>
  <conditionalFormatting sqref="M119:M121">
    <cfRule type="colorScale" priority="3">
      <colorScale>
        <cfvo type="min"/>
        <cfvo type="max"/>
        <color rgb="FFFCFCFF"/>
        <color rgb="FF63BE7B"/>
      </colorScale>
    </cfRule>
  </conditionalFormatting>
  <conditionalFormatting sqref="O119:O121">
    <cfRule type="colorScale" priority="2">
      <colorScale>
        <cfvo type="min"/>
        <cfvo type="max"/>
        <color rgb="FFFCFCFF"/>
        <color rgb="FF63BE7B"/>
      </colorScale>
    </cfRule>
  </conditionalFormatting>
  <conditionalFormatting sqref="Q119:Q121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scale="66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F9D54-F93B-4C3C-8AC5-378A351B6B47}">
  <sheetPr>
    <tabColor theme="7" tint="0.39997558519241921"/>
    <pageSetUpPr fitToPage="1"/>
  </sheetPr>
  <dimension ref="A5:AF987"/>
  <sheetViews>
    <sheetView showGridLines="0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4" width="7.42578125" customWidth="1"/>
    <col min="5" max="5" width="6.140625" customWidth="1"/>
    <col min="6" max="6" width="0.140625" customWidth="1"/>
    <col min="7" max="7" width="7.42578125" customWidth="1"/>
    <col min="8" max="8" width="8.28515625" customWidth="1"/>
    <col min="9" max="16" width="9.7109375" customWidth="1"/>
    <col min="17" max="34" width="7.42578125" customWidth="1"/>
  </cols>
  <sheetData>
    <row r="5" spans="1:25" x14ac:dyDescent="0.2">
      <c r="B5" s="276" t="s">
        <v>165</v>
      </c>
    </row>
    <row r="6" spans="1:25" ht="10.5" customHeight="1" x14ac:dyDescent="0.2">
      <c r="I6" s="70"/>
    </row>
    <row r="7" spans="1:25" ht="10.5" customHeight="1" x14ac:dyDescent="0.2">
      <c r="A7" s="3"/>
      <c r="B7" s="4"/>
      <c r="C7" s="4"/>
      <c r="D7" s="4"/>
      <c r="E7" s="4"/>
      <c r="F7" s="4"/>
      <c r="G7" s="4"/>
      <c r="H7" s="4"/>
      <c r="L7" s="6"/>
      <c r="U7" s="4"/>
      <c r="V7" s="4"/>
      <c r="W7" s="4"/>
      <c r="X7" s="4"/>
      <c r="Y7" s="4"/>
    </row>
    <row r="8" spans="1:25" ht="15" customHeight="1" x14ac:dyDescent="0.2">
      <c r="A8" s="170"/>
      <c r="B8" s="171"/>
      <c r="C8" s="172"/>
      <c r="D8" s="172"/>
      <c r="E8" s="172"/>
      <c r="F8" s="172"/>
      <c r="G8" s="172"/>
      <c r="H8" s="172"/>
      <c r="I8" s="173"/>
      <c r="J8" s="173"/>
      <c r="K8" s="174"/>
      <c r="L8" s="175"/>
      <c r="U8" s="176"/>
      <c r="V8" s="176"/>
    </row>
    <row r="9" spans="1:25" ht="15" customHeight="1" x14ac:dyDescent="0.2">
      <c r="T9" s="111"/>
      <c r="U9" s="111"/>
    </row>
    <row r="10" spans="1:25" ht="15" customHeight="1" x14ac:dyDescent="0.2">
      <c r="R10" s="12"/>
      <c r="S10" s="12"/>
      <c r="T10" s="44"/>
      <c r="U10" s="44"/>
    </row>
    <row r="11" spans="1:25" ht="15" customHeight="1" x14ac:dyDescent="0.2">
      <c r="R11" s="12"/>
      <c r="S11" s="12"/>
      <c r="T11" s="44"/>
      <c r="U11" s="44"/>
    </row>
    <row r="12" spans="1:25" ht="15" customHeight="1" x14ac:dyDescent="0.2">
      <c r="R12" s="12"/>
      <c r="S12" s="12"/>
      <c r="T12" s="44"/>
      <c r="U12" s="44"/>
    </row>
    <row r="13" spans="1:25" ht="15" customHeight="1" x14ac:dyDescent="0.2">
      <c r="R13" s="12"/>
      <c r="S13" s="12"/>
    </row>
    <row r="14" spans="1:25" ht="15" customHeight="1" x14ac:dyDescent="0.2">
      <c r="R14" s="12"/>
      <c r="S14" s="12"/>
    </row>
    <row r="15" spans="1:25" ht="15" customHeight="1" x14ac:dyDescent="0.2">
      <c r="R15" s="12"/>
      <c r="S15" s="12"/>
    </row>
    <row r="16" spans="1:25" ht="15" customHeight="1" x14ac:dyDescent="0.2">
      <c r="R16" s="12"/>
      <c r="S16" s="12"/>
    </row>
    <row r="17" spans="18:32" ht="15" customHeight="1" x14ac:dyDescent="0.2">
      <c r="R17" s="12"/>
      <c r="S17" s="12"/>
    </row>
    <row r="18" spans="18:32" ht="15" customHeight="1" x14ac:dyDescent="0.2">
      <c r="R18" s="12"/>
      <c r="S18" s="12"/>
    </row>
    <row r="19" spans="18:32" ht="15" customHeight="1" x14ac:dyDescent="0.2">
      <c r="R19" s="12"/>
      <c r="S19" s="12"/>
      <c r="T19" s="12"/>
      <c r="U19" s="111"/>
      <c r="V19" s="111"/>
    </row>
    <row r="20" spans="18:32" ht="10.5" customHeight="1" x14ac:dyDescent="0.2">
      <c r="R20" s="5"/>
      <c r="S20" s="5"/>
      <c r="T20" s="5"/>
      <c r="U20" s="128"/>
      <c r="V20" s="128"/>
    </row>
    <row r="21" spans="18:32" ht="10.5" customHeight="1" x14ac:dyDescent="0.2">
      <c r="R21" s="5"/>
      <c r="S21" s="5"/>
      <c r="T21" s="5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18:32" ht="15" customHeight="1" x14ac:dyDescent="0.2">
      <c r="U22" s="178"/>
      <c r="V22" s="178"/>
    </row>
    <row r="23" spans="18:32" ht="15" customHeight="1" x14ac:dyDescent="0.2">
      <c r="R23" s="180"/>
      <c r="S23" s="179"/>
      <c r="T23" s="180"/>
      <c r="U23" s="179"/>
      <c r="V23" s="180"/>
      <c r="W23" s="179"/>
      <c r="X23" s="180"/>
      <c r="Y23" s="179"/>
      <c r="Z23" s="180"/>
      <c r="AA23" s="179"/>
    </row>
    <row r="24" spans="18:32" ht="30" customHeight="1" x14ac:dyDescent="0.2">
      <c r="R24" s="182"/>
      <c r="S24" s="183"/>
      <c r="T24" s="182"/>
      <c r="U24" s="183"/>
      <c r="V24" s="182"/>
      <c r="W24" s="183"/>
      <c r="X24" s="182"/>
      <c r="Y24" s="183"/>
      <c r="Z24" s="182"/>
      <c r="AA24" s="183"/>
      <c r="AB24" s="182"/>
      <c r="AC24" s="183"/>
    </row>
    <row r="25" spans="18:32" ht="15" customHeight="1" x14ac:dyDescent="0.2">
      <c r="R25" s="184"/>
      <c r="S25" s="185"/>
      <c r="T25" s="184"/>
      <c r="U25" s="185"/>
      <c r="V25" s="184"/>
      <c r="W25" s="185"/>
      <c r="X25" s="184"/>
      <c r="Y25" s="185"/>
      <c r="Z25" s="184"/>
      <c r="AA25" s="185"/>
      <c r="AB25" s="184"/>
      <c r="AC25" s="185"/>
    </row>
    <row r="26" spans="18:32" ht="15" customHeight="1" x14ac:dyDescent="0.2">
      <c r="R26" s="184"/>
      <c r="S26" s="185"/>
      <c r="T26" s="184"/>
      <c r="U26" s="185"/>
      <c r="V26" s="184"/>
      <c r="W26" s="185"/>
      <c r="X26" s="184"/>
      <c r="Y26" s="185"/>
      <c r="Z26" s="184"/>
      <c r="AA26" s="185"/>
      <c r="AB26" s="184"/>
      <c r="AC26" s="185"/>
    </row>
    <row r="27" spans="18:32" ht="15" customHeight="1" x14ac:dyDescent="0.2">
      <c r="R27" s="184"/>
      <c r="S27" s="185"/>
      <c r="T27" s="184"/>
      <c r="U27" s="185"/>
      <c r="V27" s="184"/>
      <c r="W27" s="185"/>
      <c r="X27" s="184"/>
      <c r="Y27" s="185"/>
      <c r="Z27" s="184"/>
      <c r="AA27" s="185"/>
      <c r="AB27" s="184"/>
      <c r="AC27" s="185"/>
    </row>
    <row r="28" spans="18:32" ht="15" customHeight="1" x14ac:dyDescent="0.2">
      <c r="R28" s="184"/>
      <c r="S28" s="185"/>
      <c r="T28" s="184"/>
      <c r="U28" s="185"/>
      <c r="V28" s="184"/>
      <c r="W28" s="185"/>
      <c r="X28" s="184"/>
      <c r="Y28" s="185"/>
      <c r="Z28" s="184"/>
      <c r="AA28" s="185"/>
      <c r="AB28" s="184"/>
      <c r="AC28" s="185"/>
    </row>
    <row r="29" spans="18:32" ht="15" customHeight="1" x14ac:dyDescent="0.2">
      <c r="R29" s="184"/>
      <c r="S29" s="185"/>
      <c r="T29" s="184"/>
      <c r="U29" s="185"/>
      <c r="V29" s="184"/>
      <c r="W29" s="185"/>
      <c r="X29" s="184"/>
      <c r="Y29" s="185"/>
      <c r="Z29" s="184"/>
      <c r="AA29" s="185"/>
      <c r="AB29" s="184"/>
      <c r="AC29" s="185"/>
    </row>
    <row r="30" spans="18:32" ht="15" customHeight="1" x14ac:dyDescent="0.2">
      <c r="R30" s="184"/>
      <c r="S30" s="185"/>
      <c r="T30" s="184"/>
      <c r="U30" s="185"/>
      <c r="V30" s="184"/>
      <c r="W30" s="185"/>
      <c r="X30" s="184"/>
      <c r="Y30" s="185"/>
      <c r="Z30" s="184"/>
      <c r="AA30" s="185"/>
      <c r="AB30" s="184"/>
      <c r="AC30" s="185"/>
    </row>
    <row r="31" spans="18:32" ht="15" customHeight="1" x14ac:dyDescent="0.2">
      <c r="R31" s="184"/>
      <c r="S31" s="185"/>
      <c r="T31" s="184"/>
      <c r="U31" s="185"/>
      <c r="V31" s="184"/>
      <c r="W31" s="185"/>
      <c r="X31" s="184"/>
      <c r="Y31" s="185"/>
      <c r="Z31" s="184"/>
      <c r="AA31" s="185"/>
      <c r="AB31" s="184"/>
      <c r="AC31" s="185"/>
    </row>
    <row r="32" spans="18:32" ht="15" customHeight="1" x14ac:dyDescent="0.2"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</row>
    <row r="33" spans="17:29" ht="15" customHeight="1" x14ac:dyDescent="0.2"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</row>
    <row r="34" spans="17:29" ht="15" customHeight="1" x14ac:dyDescent="0.2"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</row>
    <row r="35" spans="17:29" ht="15" customHeight="1" x14ac:dyDescent="0.2"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</row>
    <row r="36" spans="17:29" ht="15" customHeight="1" x14ac:dyDescent="0.2"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</row>
    <row r="37" spans="17:29" ht="15" customHeight="1" x14ac:dyDescent="0.2"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</row>
    <row r="38" spans="17:29" ht="15" customHeight="1" x14ac:dyDescent="0.2">
      <c r="R38" s="181"/>
      <c r="S38" s="177"/>
      <c r="T38" s="181"/>
      <c r="U38" s="177"/>
      <c r="V38" s="186"/>
      <c r="W38" s="186"/>
      <c r="X38" s="181"/>
      <c r="Y38" s="177"/>
      <c r="Z38" s="186"/>
      <c r="AA38" s="186"/>
      <c r="AB38" s="186"/>
      <c r="AC38" s="186"/>
    </row>
    <row r="39" spans="17:29" ht="15" customHeight="1" x14ac:dyDescent="0.2">
      <c r="R39" s="181"/>
      <c r="S39" s="177"/>
      <c r="T39" s="181"/>
      <c r="U39" s="177"/>
      <c r="V39" s="186"/>
      <c r="W39" s="186"/>
      <c r="X39" s="181"/>
      <c r="Y39" s="177"/>
      <c r="Z39" s="186"/>
      <c r="AA39" s="186"/>
      <c r="AB39" s="186"/>
      <c r="AC39" s="186"/>
    </row>
    <row r="40" spans="17:29" ht="15" customHeight="1" x14ac:dyDescent="0.2">
      <c r="R40" s="181"/>
      <c r="S40" s="177"/>
      <c r="T40" s="181"/>
      <c r="U40" s="177"/>
      <c r="V40" s="186"/>
      <c r="W40" s="186"/>
      <c r="X40" s="181"/>
      <c r="Y40" s="177"/>
      <c r="Z40" s="186"/>
      <c r="AA40" s="186"/>
      <c r="AB40" s="186"/>
      <c r="AC40" s="186"/>
    </row>
    <row r="41" spans="17:29" ht="15" customHeight="1" x14ac:dyDescent="0.2"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</row>
    <row r="42" spans="17:29" ht="15" customHeight="1" x14ac:dyDescent="0.2">
      <c r="R42" s="182"/>
      <c r="S42" s="183"/>
      <c r="T42" s="182"/>
      <c r="U42" s="188"/>
      <c r="V42" s="182"/>
      <c r="W42" s="188"/>
      <c r="X42" s="182"/>
      <c r="Y42" s="188"/>
      <c r="Z42" s="182"/>
      <c r="AA42" s="188"/>
    </row>
    <row r="43" spans="17:29" ht="15" customHeight="1" x14ac:dyDescent="0.2">
      <c r="R43" s="182"/>
      <c r="S43" s="183"/>
    </row>
    <row r="44" spans="17:29" ht="15" customHeight="1" x14ac:dyDescent="0.2">
      <c r="R44" s="182"/>
      <c r="S44" s="183"/>
    </row>
    <row r="45" spans="17:29" ht="15" customHeight="1" x14ac:dyDescent="0.2">
      <c r="R45" s="182"/>
      <c r="S45" s="183"/>
    </row>
    <row r="46" spans="17:29" ht="15" customHeight="1" x14ac:dyDescent="0.2">
      <c r="R46" s="182"/>
      <c r="S46" s="183"/>
    </row>
    <row r="47" spans="17:29" ht="10.5" customHeight="1" x14ac:dyDescent="0.2">
      <c r="Q47" s="83"/>
      <c r="R47" s="82"/>
      <c r="S47" s="83"/>
    </row>
    <row r="48" spans="17:29" ht="10.5" customHeight="1" x14ac:dyDescent="0.2">
      <c r="Q48" s="83"/>
      <c r="R48" s="82"/>
      <c r="S48" s="83"/>
    </row>
    <row r="49" spans="17:19" ht="10.5" customHeight="1" x14ac:dyDescent="0.2">
      <c r="Q49" s="83"/>
      <c r="R49" s="82"/>
      <c r="S49" s="83"/>
    </row>
    <row r="50" spans="17:19" ht="10.5" customHeight="1" x14ac:dyDescent="0.2">
      <c r="Q50" s="83"/>
      <c r="R50" s="82"/>
      <c r="S50" s="83"/>
    </row>
    <row r="51" spans="17:19" ht="10.5" customHeight="1" x14ac:dyDescent="0.2">
      <c r="Q51" s="83"/>
      <c r="R51" s="82"/>
      <c r="S51" s="83"/>
    </row>
    <row r="52" spans="17:19" ht="10.5" customHeight="1" x14ac:dyDescent="0.2">
      <c r="Q52" s="83"/>
      <c r="R52" s="82"/>
      <c r="S52" s="83"/>
    </row>
    <row r="53" spans="17:19" ht="10.5" customHeight="1" x14ac:dyDescent="0.2">
      <c r="Q53" s="83"/>
      <c r="R53" s="82"/>
      <c r="S53" s="83"/>
    </row>
    <row r="54" spans="17:19" ht="10.5" customHeight="1" x14ac:dyDescent="0.2">
      <c r="Q54" s="83"/>
      <c r="R54" s="82"/>
      <c r="S54" s="83"/>
    </row>
    <row r="55" spans="17:19" ht="10.5" customHeight="1" x14ac:dyDescent="0.2">
      <c r="Q55" s="83"/>
      <c r="R55" s="82"/>
      <c r="S55" s="83"/>
    </row>
    <row r="56" spans="17:19" ht="10.5" customHeight="1" x14ac:dyDescent="0.2">
      <c r="Q56" s="83"/>
      <c r="R56" s="82"/>
      <c r="S56" s="83"/>
    </row>
    <row r="57" spans="17:19" ht="10.5" customHeight="1" x14ac:dyDescent="0.2">
      <c r="Q57" s="83"/>
      <c r="R57" s="82"/>
      <c r="S57" s="83"/>
    </row>
    <row r="58" spans="17:19" ht="10.5" customHeight="1" x14ac:dyDescent="0.2">
      <c r="Q58" s="83"/>
      <c r="R58" s="82"/>
      <c r="S58" s="83"/>
    </row>
    <row r="59" spans="17:19" ht="10.5" customHeight="1" x14ac:dyDescent="0.2">
      <c r="Q59" s="83"/>
      <c r="R59" s="82"/>
      <c r="S59" s="83"/>
    </row>
    <row r="60" spans="17:19" ht="10.5" customHeight="1" x14ac:dyDescent="0.2">
      <c r="Q60" s="83"/>
      <c r="R60" s="82"/>
      <c r="S60" s="83"/>
    </row>
    <row r="61" spans="17:19" ht="10.5" customHeight="1" x14ac:dyDescent="0.2">
      <c r="Q61" s="83"/>
      <c r="R61" s="82"/>
      <c r="S61" s="83"/>
    </row>
    <row r="62" spans="17:19" ht="10.5" customHeight="1" x14ac:dyDescent="0.2">
      <c r="Q62" s="83"/>
      <c r="R62" s="82"/>
      <c r="S62" s="83"/>
    </row>
    <row r="63" spans="17:19" ht="10.5" customHeight="1" x14ac:dyDescent="0.2">
      <c r="Q63" s="83"/>
      <c r="R63" s="82"/>
      <c r="S63" s="83"/>
    </row>
    <row r="64" spans="17:19" ht="10.5" customHeight="1" x14ac:dyDescent="0.2">
      <c r="Q64" s="83"/>
      <c r="R64" s="82"/>
      <c r="S64" s="83"/>
    </row>
    <row r="65" spans="17:19" ht="10.5" customHeight="1" x14ac:dyDescent="0.2">
      <c r="Q65" s="83"/>
      <c r="R65" s="82"/>
      <c r="S65" s="83"/>
    </row>
    <row r="66" spans="17:19" ht="10.5" customHeight="1" x14ac:dyDescent="0.2">
      <c r="Q66" s="83"/>
      <c r="R66" s="82"/>
      <c r="S66" s="83"/>
    </row>
    <row r="67" spans="17:19" ht="10.5" customHeight="1" x14ac:dyDescent="0.2">
      <c r="Q67" s="83"/>
      <c r="R67" s="82"/>
      <c r="S67" s="83"/>
    </row>
    <row r="68" spans="17:19" ht="10.5" customHeight="1" x14ac:dyDescent="0.2">
      <c r="Q68" s="83"/>
      <c r="R68" s="82"/>
      <c r="S68" s="83"/>
    </row>
    <row r="69" spans="17:19" ht="10.5" customHeight="1" x14ac:dyDescent="0.2">
      <c r="Q69" s="83"/>
      <c r="R69" s="82"/>
      <c r="S69" s="83"/>
    </row>
    <row r="70" spans="17:19" ht="10.5" customHeight="1" x14ac:dyDescent="0.2">
      <c r="Q70" s="83"/>
      <c r="R70" s="82"/>
      <c r="S70" s="83"/>
    </row>
    <row r="71" spans="17:19" ht="10.5" customHeight="1" x14ac:dyDescent="0.2">
      <c r="Q71" s="83"/>
      <c r="R71" s="82"/>
      <c r="S71" s="83"/>
    </row>
    <row r="72" spans="17:19" ht="10.5" customHeight="1" x14ac:dyDescent="0.2">
      <c r="Q72" s="83"/>
      <c r="R72" s="82"/>
      <c r="S72" s="83"/>
    </row>
    <row r="73" spans="17:19" ht="10.5" customHeight="1" x14ac:dyDescent="0.2">
      <c r="Q73" s="83"/>
      <c r="R73" s="82"/>
      <c r="S73" s="83"/>
    </row>
    <row r="74" spans="17:19" ht="10.5" customHeight="1" x14ac:dyDescent="0.2">
      <c r="Q74" s="83"/>
      <c r="R74" s="82"/>
      <c r="S74" s="83"/>
    </row>
    <row r="75" spans="17:19" ht="10.5" customHeight="1" x14ac:dyDescent="0.2">
      <c r="Q75" s="83"/>
      <c r="R75" s="82"/>
      <c r="S75" s="83"/>
    </row>
    <row r="76" spans="17:19" ht="10.5" customHeight="1" x14ac:dyDescent="0.2">
      <c r="Q76" s="83"/>
      <c r="R76" s="82"/>
      <c r="S76" s="83"/>
    </row>
    <row r="77" spans="17:19" ht="10.5" customHeight="1" x14ac:dyDescent="0.2">
      <c r="Q77" s="83"/>
      <c r="R77" s="82"/>
      <c r="S77" s="83"/>
    </row>
    <row r="78" spans="17:19" ht="10.5" customHeight="1" x14ac:dyDescent="0.2">
      <c r="Q78" s="83"/>
      <c r="R78" s="82"/>
      <c r="S78" s="83"/>
    </row>
    <row r="79" spans="17:19" ht="10.5" customHeight="1" x14ac:dyDescent="0.2">
      <c r="Q79" s="83"/>
      <c r="R79" s="82"/>
      <c r="S79" s="83"/>
    </row>
    <row r="80" spans="17:19" ht="10.5" customHeight="1" x14ac:dyDescent="0.2">
      <c r="Q80" s="83"/>
      <c r="R80" s="82"/>
      <c r="S80" s="83"/>
    </row>
    <row r="81" spans="17:19" ht="10.5" customHeight="1" x14ac:dyDescent="0.2">
      <c r="Q81" s="83"/>
      <c r="R81" s="82"/>
      <c r="S81" s="83"/>
    </row>
    <row r="82" spans="17:19" ht="10.5" customHeight="1" x14ac:dyDescent="0.2">
      <c r="Q82" s="83"/>
      <c r="R82" s="82"/>
      <c r="S82" s="83"/>
    </row>
    <row r="83" spans="17:19" ht="10.5" customHeight="1" x14ac:dyDescent="0.2">
      <c r="Q83" s="83"/>
      <c r="R83" s="82"/>
      <c r="S83" s="83"/>
    </row>
    <row r="84" spans="17:19" ht="10.5" customHeight="1" x14ac:dyDescent="0.2">
      <c r="Q84" s="83"/>
      <c r="R84" s="82"/>
      <c r="S84" s="83"/>
    </row>
    <row r="85" spans="17:19" ht="10.5" customHeight="1" x14ac:dyDescent="0.2">
      <c r="Q85" s="83"/>
      <c r="R85" s="82"/>
      <c r="S85" s="83"/>
    </row>
    <row r="86" spans="17:19" ht="10.5" customHeight="1" x14ac:dyDescent="0.2">
      <c r="Q86" s="83"/>
      <c r="R86" s="82"/>
      <c r="S86" s="83"/>
    </row>
    <row r="87" spans="17:19" ht="10.5" customHeight="1" x14ac:dyDescent="0.2">
      <c r="Q87" s="83"/>
      <c r="R87" s="82"/>
      <c r="S87" s="83"/>
    </row>
    <row r="88" spans="17:19" ht="10.5" customHeight="1" x14ac:dyDescent="0.2">
      <c r="Q88" s="83"/>
      <c r="R88" s="82"/>
      <c r="S88" s="83"/>
    </row>
    <row r="89" spans="17:19" ht="10.5" customHeight="1" x14ac:dyDescent="0.2"/>
    <row r="90" spans="17:19" ht="10.5" customHeight="1" x14ac:dyDescent="0.2"/>
    <row r="91" spans="17:19" ht="10.5" customHeight="1" x14ac:dyDescent="0.2"/>
    <row r="92" spans="17:19" ht="10.5" customHeight="1" x14ac:dyDescent="0.2"/>
    <row r="93" spans="17:19" ht="10.5" customHeight="1" x14ac:dyDescent="0.2"/>
    <row r="94" spans="17:19" ht="10.5" customHeight="1" x14ac:dyDescent="0.2"/>
    <row r="95" spans="17:19" ht="10.5" customHeight="1" x14ac:dyDescent="0.2"/>
    <row r="96" spans="17:19" ht="10.5" customHeight="1" x14ac:dyDescent="0.2"/>
    <row r="97" spans="2:18" ht="10.5" customHeight="1" x14ac:dyDescent="0.2"/>
    <row r="98" spans="2:18" ht="10.5" customHeight="1" x14ac:dyDescent="0.2"/>
    <row r="99" spans="2:18" ht="10.5" customHeight="1" x14ac:dyDescent="0.2"/>
    <row r="100" spans="2:18" ht="10.5" customHeight="1" x14ac:dyDescent="0.2"/>
    <row r="101" spans="2:18" ht="10.5" customHeight="1" x14ac:dyDescent="0.2"/>
    <row r="102" spans="2:18" ht="10.5" customHeight="1" x14ac:dyDescent="0.2">
      <c r="B102" s="259"/>
      <c r="C102" s="373" t="s">
        <v>5</v>
      </c>
      <c r="D102" s="373"/>
      <c r="E102" s="373"/>
      <c r="F102" s="373"/>
      <c r="G102" s="373"/>
      <c r="H102" s="373"/>
      <c r="I102" s="373"/>
      <c r="J102" s="373"/>
      <c r="K102" s="373"/>
      <c r="L102" s="373"/>
      <c r="M102" s="189"/>
      <c r="N102" s="189"/>
      <c r="O102" s="189"/>
      <c r="P102" s="189"/>
      <c r="Q102" s="189"/>
      <c r="R102" s="189"/>
    </row>
    <row r="103" spans="2:18" ht="10.5" customHeight="1" x14ac:dyDescent="0.2">
      <c r="B103" s="189"/>
      <c r="C103" s="373" t="s">
        <v>48</v>
      </c>
      <c r="D103" s="373"/>
      <c r="E103" s="373"/>
      <c r="F103" s="373"/>
      <c r="G103" s="373"/>
      <c r="H103" s="372" t="s">
        <v>102</v>
      </c>
      <c r="I103" s="372"/>
      <c r="J103" s="372"/>
      <c r="K103" s="372"/>
      <c r="L103" s="260"/>
      <c r="M103" s="189"/>
      <c r="N103" s="189"/>
      <c r="O103" s="189"/>
      <c r="P103" s="189"/>
      <c r="Q103" s="189"/>
      <c r="R103" s="189"/>
    </row>
    <row r="104" spans="2:18" ht="10.5" customHeight="1" x14ac:dyDescent="0.2">
      <c r="B104" s="189"/>
      <c r="C104" s="373"/>
      <c r="D104" s="373"/>
      <c r="E104" s="373"/>
      <c r="F104" s="373"/>
      <c r="G104" s="373"/>
      <c r="H104" s="372" t="s">
        <v>108</v>
      </c>
      <c r="I104" s="372"/>
      <c r="J104" s="372" t="s">
        <v>109</v>
      </c>
      <c r="K104" s="372"/>
      <c r="L104" s="210" t="s">
        <v>7</v>
      </c>
      <c r="M104" s="189"/>
      <c r="N104" s="189"/>
      <c r="O104" s="189"/>
      <c r="P104" s="189"/>
      <c r="Q104" s="189"/>
      <c r="R104" s="189"/>
    </row>
    <row r="105" spans="2:18" ht="10.5" customHeight="1" x14ac:dyDescent="0.2">
      <c r="B105" s="189"/>
      <c r="C105" s="373"/>
      <c r="D105" s="373"/>
      <c r="E105" s="373"/>
      <c r="F105" s="373"/>
      <c r="G105" s="373"/>
      <c r="H105" s="210" t="s">
        <v>8</v>
      </c>
      <c r="I105" s="210" t="s">
        <v>77</v>
      </c>
      <c r="J105" s="210" t="s">
        <v>8</v>
      </c>
      <c r="K105" s="210" t="s">
        <v>77</v>
      </c>
      <c r="L105" s="210" t="s">
        <v>8</v>
      </c>
      <c r="M105" s="189"/>
      <c r="N105" s="189"/>
      <c r="O105" s="189"/>
      <c r="P105" s="189"/>
      <c r="Q105" s="189"/>
      <c r="R105" s="189"/>
    </row>
    <row r="106" spans="2:18" ht="10.5" customHeight="1" x14ac:dyDescent="0.2">
      <c r="B106" s="189"/>
      <c r="C106" s="375" t="s">
        <v>50</v>
      </c>
      <c r="D106" s="375"/>
      <c r="E106" s="375"/>
      <c r="F106" s="375"/>
      <c r="G106" s="375"/>
      <c r="H106" s="219">
        <v>559</v>
      </c>
      <c r="I106" s="220">
        <f t="shared" ref="I106:I111" si="0">H106/$L106</f>
        <v>0.61293859649122806</v>
      </c>
      <c r="J106" s="219">
        <v>353</v>
      </c>
      <c r="K106" s="220">
        <f t="shared" ref="K106:K111" si="1">J106/$L106</f>
        <v>0.38706140350877194</v>
      </c>
      <c r="L106" s="221">
        <f>H106+J106</f>
        <v>912</v>
      </c>
      <c r="M106" s="189"/>
      <c r="N106" s="189"/>
      <c r="O106" s="189"/>
      <c r="P106" s="189"/>
      <c r="Q106" s="189"/>
      <c r="R106" s="189"/>
    </row>
    <row r="107" spans="2:18" ht="10.5" customHeight="1" x14ac:dyDescent="0.2">
      <c r="B107" s="189"/>
      <c r="C107" s="375" t="s">
        <v>51</v>
      </c>
      <c r="D107" s="375"/>
      <c r="E107" s="375"/>
      <c r="F107" s="375"/>
      <c r="G107" s="375"/>
      <c r="H107" s="222">
        <v>1044</v>
      </c>
      <c r="I107" s="220">
        <f t="shared" si="0"/>
        <v>0.57080371787862216</v>
      </c>
      <c r="J107" s="222">
        <v>785</v>
      </c>
      <c r="K107" s="220">
        <f t="shared" si="1"/>
        <v>0.42919628212137778</v>
      </c>
      <c r="L107" s="221">
        <f>H107+J107</f>
        <v>1829</v>
      </c>
      <c r="M107" s="189"/>
      <c r="N107" s="234"/>
      <c r="O107" s="189"/>
      <c r="P107" s="189"/>
      <c r="Q107" s="189"/>
      <c r="R107" s="189"/>
    </row>
    <row r="108" spans="2:18" ht="10.5" customHeight="1" x14ac:dyDescent="0.2">
      <c r="B108" s="189"/>
      <c r="C108" s="375" t="s">
        <v>52</v>
      </c>
      <c r="D108" s="375"/>
      <c r="E108" s="375"/>
      <c r="F108" s="375"/>
      <c r="G108" s="375"/>
      <c r="H108" s="222">
        <v>3734</v>
      </c>
      <c r="I108" s="220">
        <f t="shared" si="0"/>
        <v>0.59724888035828538</v>
      </c>
      <c r="J108" s="222">
        <v>2518</v>
      </c>
      <c r="K108" s="220">
        <f t="shared" si="1"/>
        <v>0.40275111964171467</v>
      </c>
      <c r="L108" s="221">
        <f>H108+J108</f>
        <v>6252</v>
      </c>
      <c r="M108" s="189"/>
      <c r="N108" s="189"/>
      <c r="O108" s="189"/>
      <c r="P108" s="189"/>
      <c r="Q108" s="189"/>
      <c r="R108" s="189"/>
    </row>
    <row r="109" spans="2:18" ht="10.5" customHeight="1" x14ac:dyDescent="0.2">
      <c r="B109" s="189"/>
      <c r="C109" s="375" t="s">
        <v>53</v>
      </c>
      <c r="D109" s="375"/>
      <c r="E109" s="375"/>
      <c r="F109" s="375"/>
      <c r="G109" s="375"/>
      <c r="H109" s="222">
        <v>1958</v>
      </c>
      <c r="I109" s="220">
        <f t="shared" si="0"/>
        <v>0.63100225588140513</v>
      </c>
      <c r="J109" s="222">
        <v>1145</v>
      </c>
      <c r="K109" s="220">
        <f t="shared" si="1"/>
        <v>0.36899774411859493</v>
      </c>
      <c r="L109" s="221">
        <f>H109+J109</f>
        <v>3103</v>
      </c>
      <c r="M109" s="189"/>
      <c r="N109" s="189"/>
      <c r="O109" s="189"/>
      <c r="P109" s="189"/>
      <c r="Q109" s="189"/>
      <c r="R109" s="189"/>
    </row>
    <row r="110" spans="2:18" ht="10.5" customHeight="1" x14ac:dyDescent="0.2">
      <c r="B110" s="189"/>
      <c r="C110" s="375" t="s">
        <v>54</v>
      </c>
      <c r="D110" s="375"/>
      <c r="E110" s="375"/>
      <c r="F110" s="375"/>
      <c r="G110" s="375"/>
      <c r="H110" s="222">
        <v>11954</v>
      </c>
      <c r="I110" s="220">
        <f t="shared" si="0"/>
        <v>0.5736634993761397</v>
      </c>
      <c r="J110" s="222">
        <v>8884</v>
      </c>
      <c r="K110" s="220">
        <f t="shared" si="1"/>
        <v>0.42633650062386025</v>
      </c>
      <c r="L110" s="221">
        <f>H110+J110</f>
        <v>20838</v>
      </c>
      <c r="M110" s="189"/>
      <c r="N110" s="189"/>
      <c r="O110" s="189"/>
      <c r="P110" s="189"/>
      <c r="Q110" s="189"/>
      <c r="R110" s="189"/>
    </row>
    <row r="111" spans="2:18" ht="10.5" customHeight="1" x14ac:dyDescent="0.2">
      <c r="B111" s="189"/>
      <c r="C111" s="375" t="s">
        <v>29</v>
      </c>
      <c r="D111" s="375"/>
      <c r="E111" s="375"/>
      <c r="F111" s="375"/>
      <c r="G111" s="375"/>
      <c r="H111" s="223">
        <f>SUM(H106:H110)</f>
        <v>19249</v>
      </c>
      <c r="I111" s="224">
        <f t="shared" si="0"/>
        <v>0.58447197425153341</v>
      </c>
      <c r="J111" s="223">
        <f>SUM(J106:J110)</f>
        <v>13685</v>
      </c>
      <c r="K111" s="224">
        <f t="shared" si="1"/>
        <v>0.41552802574846665</v>
      </c>
      <c r="L111" s="223">
        <f>SUM(L106:L110)</f>
        <v>32934</v>
      </c>
      <c r="M111" s="151"/>
      <c r="N111" s="234"/>
      <c r="O111" s="189"/>
      <c r="P111" s="189"/>
      <c r="Q111" s="189"/>
      <c r="R111" s="189"/>
    </row>
    <row r="112" spans="2:18" ht="10.5" customHeight="1" x14ac:dyDescent="0.2">
      <c r="B112" s="259"/>
      <c r="C112" s="189" t="s">
        <v>181</v>
      </c>
      <c r="D112" s="261"/>
      <c r="E112" s="261"/>
      <c r="F112" s="261"/>
      <c r="G112" s="261"/>
      <c r="H112" s="261"/>
      <c r="I112" s="261"/>
      <c r="J112" s="189"/>
      <c r="K112" s="189"/>
      <c r="L112" s="189"/>
      <c r="M112" s="189"/>
      <c r="N112" s="189"/>
      <c r="O112" s="189"/>
      <c r="P112" s="189"/>
      <c r="Q112" s="262"/>
      <c r="R112" s="189"/>
    </row>
    <row r="113" spans="2:18" ht="10.5" customHeight="1" x14ac:dyDescent="0.2">
      <c r="B113" s="263"/>
      <c r="C113" s="264"/>
      <c r="D113" s="264"/>
      <c r="E113" s="264"/>
      <c r="F113" s="264"/>
      <c r="G113" s="264"/>
      <c r="H113" s="264"/>
      <c r="I113" s="264"/>
      <c r="J113" s="218"/>
      <c r="K113" s="189"/>
      <c r="L113" s="189"/>
      <c r="M113" s="189"/>
      <c r="N113" s="189"/>
      <c r="O113" s="189"/>
      <c r="P113" s="189"/>
      <c r="Q113" s="265"/>
      <c r="R113" s="266"/>
    </row>
    <row r="114" spans="2:18" ht="10.5" customHeight="1" x14ac:dyDescent="0.2">
      <c r="B114" s="189"/>
      <c r="C114" s="267"/>
      <c r="D114" s="267"/>
      <c r="E114" s="267"/>
      <c r="F114" s="267"/>
      <c r="G114" s="267"/>
      <c r="H114" s="267"/>
      <c r="I114" s="267"/>
      <c r="J114" s="268"/>
      <c r="K114" s="269"/>
      <c r="L114" s="269"/>
      <c r="M114" s="269"/>
      <c r="N114" s="269"/>
      <c r="O114" s="269"/>
      <c r="P114" s="269"/>
      <c r="Q114" s="265"/>
      <c r="R114" s="266"/>
    </row>
    <row r="115" spans="2:18" ht="10.5" customHeight="1" x14ac:dyDescent="0.2">
      <c r="B115" s="259"/>
      <c r="C115" s="373" t="s">
        <v>5</v>
      </c>
      <c r="D115" s="373"/>
      <c r="E115" s="373"/>
      <c r="F115" s="373"/>
      <c r="G115" s="373"/>
      <c r="H115" s="373"/>
      <c r="I115" s="373"/>
      <c r="J115" s="373"/>
      <c r="K115" s="373"/>
      <c r="L115" s="373"/>
      <c r="M115" s="373"/>
      <c r="N115" s="373"/>
      <c r="O115" s="373"/>
      <c r="P115" s="373"/>
      <c r="Q115" s="373"/>
      <c r="R115" s="189"/>
    </row>
    <row r="116" spans="2:18" ht="10.5" customHeight="1" x14ac:dyDescent="0.2">
      <c r="B116" s="189"/>
      <c r="C116" s="373" t="s">
        <v>48</v>
      </c>
      <c r="D116" s="373"/>
      <c r="E116" s="373"/>
      <c r="F116" s="373"/>
      <c r="G116" s="373"/>
      <c r="H116" s="373" t="s">
        <v>103</v>
      </c>
      <c r="I116" s="373"/>
      <c r="J116" s="372" t="s">
        <v>102</v>
      </c>
      <c r="K116" s="372"/>
      <c r="L116" s="372"/>
      <c r="M116" s="372"/>
      <c r="N116" s="372"/>
      <c r="O116" s="372"/>
      <c r="P116" s="372"/>
      <c r="Q116" s="372"/>
      <c r="R116" s="270"/>
    </row>
    <row r="117" spans="2:18" ht="10.5" customHeight="1" x14ac:dyDescent="0.2">
      <c r="B117" s="189"/>
      <c r="C117" s="373"/>
      <c r="D117" s="373"/>
      <c r="E117" s="373"/>
      <c r="F117" s="373"/>
      <c r="G117" s="373"/>
      <c r="H117" s="373"/>
      <c r="I117" s="373"/>
      <c r="J117" s="372" t="s">
        <v>101</v>
      </c>
      <c r="K117" s="372"/>
      <c r="L117" s="372" t="s">
        <v>100</v>
      </c>
      <c r="M117" s="372"/>
      <c r="N117" s="372" t="s">
        <v>99</v>
      </c>
      <c r="O117" s="372"/>
      <c r="P117" s="372" t="s">
        <v>7</v>
      </c>
      <c r="Q117" s="372"/>
      <c r="R117" s="257"/>
    </row>
    <row r="118" spans="2:18" ht="10.5" customHeight="1" x14ac:dyDescent="0.2">
      <c r="B118" s="189"/>
      <c r="C118" s="373"/>
      <c r="D118" s="373"/>
      <c r="E118" s="373"/>
      <c r="F118" s="373"/>
      <c r="G118" s="373"/>
      <c r="H118" s="373"/>
      <c r="I118" s="373"/>
      <c r="J118" s="210" t="s">
        <v>8</v>
      </c>
      <c r="K118" s="210" t="s">
        <v>77</v>
      </c>
      <c r="L118" s="210" t="s">
        <v>8</v>
      </c>
      <c r="M118" s="210" t="s">
        <v>77</v>
      </c>
      <c r="N118" s="210" t="s">
        <v>8</v>
      </c>
      <c r="O118" s="210" t="s">
        <v>77</v>
      </c>
      <c r="P118" s="210" t="s">
        <v>8</v>
      </c>
      <c r="Q118" s="210" t="s">
        <v>98</v>
      </c>
      <c r="R118" s="257"/>
    </row>
    <row r="119" spans="2:18" ht="10.5" customHeight="1" x14ac:dyDescent="0.2">
      <c r="B119" s="189"/>
      <c r="C119" s="371" t="s">
        <v>29</v>
      </c>
      <c r="D119" s="371"/>
      <c r="E119" s="371"/>
      <c r="F119" s="371"/>
      <c r="G119" s="371"/>
      <c r="H119" s="375" t="s">
        <v>97</v>
      </c>
      <c r="I119" s="375"/>
      <c r="J119" s="271">
        <v>2511</v>
      </c>
      <c r="K119" s="272">
        <v>0.84064278540341475</v>
      </c>
      <c r="L119" s="271">
        <v>341</v>
      </c>
      <c r="M119" s="272">
        <v>0.11416136591898225</v>
      </c>
      <c r="N119" s="271">
        <v>135</v>
      </c>
      <c r="O119" s="272">
        <v>4.5195848677602943E-2</v>
      </c>
      <c r="P119" s="271">
        <v>2987</v>
      </c>
      <c r="Q119" s="272">
        <v>9.0696544604360232E-2</v>
      </c>
      <c r="R119" s="257"/>
    </row>
    <row r="120" spans="2:18" ht="10.5" customHeight="1" x14ac:dyDescent="0.2">
      <c r="B120" s="189"/>
      <c r="C120" s="371"/>
      <c r="D120" s="371"/>
      <c r="E120" s="371"/>
      <c r="F120" s="371"/>
      <c r="G120" s="371"/>
      <c r="H120" s="375" t="s">
        <v>96</v>
      </c>
      <c r="I120" s="375"/>
      <c r="J120" s="271">
        <v>13685</v>
      </c>
      <c r="K120" s="272">
        <v>0.84485738980121006</v>
      </c>
      <c r="L120" s="271">
        <v>1989</v>
      </c>
      <c r="M120" s="272">
        <v>0.12279293739967898</v>
      </c>
      <c r="N120" s="271">
        <v>524</v>
      </c>
      <c r="O120" s="272">
        <v>3.2349672799111003E-2</v>
      </c>
      <c r="P120" s="271">
        <v>16198</v>
      </c>
      <c r="Q120" s="272">
        <v>0.49183214914677842</v>
      </c>
      <c r="R120" s="273"/>
    </row>
    <row r="121" spans="2:18" ht="10.5" customHeight="1" x14ac:dyDescent="0.2">
      <c r="B121" s="189"/>
      <c r="C121" s="371"/>
      <c r="D121" s="371"/>
      <c r="E121" s="371"/>
      <c r="F121" s="371"/>
      <c r="G121" s="371"/>
      <c r="H121" s="375" t="s">
        <v>90</v>
      </c>
      <c r="I121" s="375"/>
      <c r="J121" s="271">
        <v>11754</v>
      </c>
      <c r="K121" s="272">
        <v>0.85489853807549643</v>
      </c>
      <c r="L121" s="271">
        <v>1500</v>
      </c>
      <c r="M121" s="272">
        <v>0.10909884355225835</v>
      </c>
      <c r="N121" s="271">
        <v>495</v>
      </c>
      <c r="O121" s="272">
        <v>3.6002618372245256E-2</v>
      </c>
      <c r="P121" s="271">
        <v>13749</v>
      </c>
      <c r="Q121" s="272">
        <v>0.41747130624886136</v>
      </c>
      <c r="R121" s="273"/>
    </row>
    <row r="122" spans="2:18" ht="10.5" customHeight="1" x14ac:dyDescent="0.2">
      <c r="B122" s="189"/>
      <c r="C122" s="371"/>
      <c r="D122" s="371"/>
      <c r="E122" s="371"/>
      <c r="F122" s="371"/>
      <c r="G122" s="371"/>
      <c r="H122" s="390" t="s">
        <v>95</v>
      </c>
      <c r="I122" s="390"/>
      <c r="J122" s="274">
        <v>27950</v>
      </c>
      <c r="K122" s="275">
        <v>0.84866703103176044</v>
      </c>
      <c r="L122" s="274">
        <v>3830</v>
      </c>
      <c r="M122" s="275">
        <v>0.11629319244549706</v>
      </c>
      <c r="N122" s="274">
        <v>1154</v>
      </c>
      <c r="O122" s="275">
        <v>3.5039776522742455E-2</v>
      </c>
      <c r="P122" s="274">
        <v>32934</v>
      </c>
      <c r="Q122" s="275">
        <v>1</v>
      </c>
      <c r="R122" s="273"/>
    </row>
    <row r="123" spans="2:18" ht="10.5" customHeight="1" x14ac:dyDescent="0.2">
      <c r="B123" s="189"/>
      <c r="C123" s="189" t="s">
        <v>181</v>
      </c>
      <c r="D123" s="189"/>
      <c r="E123" s="189"/>
      <c r="F123" s="189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  <c r="Q123" s="189"/>
      <c r="R123" s="273"/>
    </row>
    <row r="124" spans="2:18" ht="10.5" customHeight="1" x14ac:dyDescent="0.2">
      <c r="B124" s="189"/>
      <c r="C124" s="189" t="s">
        <v>189</v>
      </c>
      <c r="D124" s="189"/>
      <c r="E124" s="189"/>
      <c r="F124" s="189"/>
      <c r="G124" s="189"/>
      <c r="H124" s="189"/>
      <c r="I124" s="189"/>
      <c r="J124" s="189"/>
      <c r="K124" s="189"/>
      <c r="L124" s="189"/>
      <c r="M124" s="189"/>
      <c r="N124" s="189"/>
      <c r="O124" s="189"/>
      <c r="P124" s="189"/>
      <c r="Q124" s="189"/>
      <c r="R124" s="273"/>
    </row>
    <row r="125" spans="2:18" ht="10.5" customHeight="1" x14ac:dyDescent="0.2"/>
    <row r="126" spans="2:18" ht="10.5" customHeight="1" x14ac:dyDescent="0.2"/>
    <row r="127" spans="2:18" ht="10.5" customHeight="1" x14ac:dyDescent="0.2"/>
    <row r="128" spans="2:1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  <row r="978" ht="10.5" customHeight="1" x14ac:dyDescent="0.2"/>
    <row r="979" ht="10.5" customHeight="1" x14ac:dyDescent="0.2"/>
    <row r="980" ht="10.5" customHeight="1" x14ac:dyDescent="0.2"/>
    <row r="981" ht="10.5" customHeight="1" x14ac:dyDescent="0.2"/>
    <row r="982" ht="10.5" customHeight="1" x14ac:dyDescent="0.2"/>
    <row r="983" ht="10.5" customHeight="1" x14ac:dyDescent="0.2"/>
    <row r="984" ht="10.5" customHeight="1" x14ac:dyDescent="0.2"/>
    <row r="985" ht="10.5" customHeight="1" x14ac:dyDescent="0.2"/>
    <row r="986" ht="10.5" customHeight="1" x14ac:dyDescent="0.2"/>
    <row r="987" ht="10.5" customHeight="1" x14ac:dyDescent="0.2"/>
  </sheetData>
  <mergeCells count="24">
    <mergeCell ref="C119:G122"/>
    <mergeCell ref="H119:I119"/>
    <mergeCell ref="H120:I120"/>
    <mergeCell ref="H121:I121"/>
    <mergeCell ref="H122:I122"/>
    <mergeCell ref="C116:G118"/>
    <mergeCell ref="H116:I118"/>
    <mergeCell ref="J116:Q116"/>
    <mergeCell ref="J117:K117"/>
    <mergeCell ref="L117:M117"/>
    <mergeCell ref="N117:O117"/>
    <mergeCell ref="P117:Q117"/>
    <mergeCell ref="C115:Q115"/>
    <mergeCell ref="C102:L102"/>
    <mergeCell ref="C103:G105"/>
    <mergeCell ref="H103:K103"/>
    <mergeCell ref="H104:I104"/>
    <mergeCell ref="J104:K104"/>
    <mergeCell ref="C106:G106"/>
    <mergeCell ref="C107:G107"/>
    <mergeCell ref="C108:G108"/>
    <mergeCell ref="C109:G109"/>
    <mergeCell ref="C110:G110"/>
    <mergeCell ref="C111:G111"/>
  </mergeCells>
  <conditionalFormatting sqref="I106:I110">
    <cfRule type="colorScale" priority="6">
      <colorScale>
        <cfvo type="min"/>
        <cfvo type="max"/>
        <color rgb="FFFCFCFF"/>
        <color rgb="FF63BE7B"/>
      </colorScale>
    </cfRule>
  </conditionalFormatting>
  <conditionalFormatting sqref="K106:K110">
    <cfRule type="colorScale" priority="5">
      <colorScale>
        <cfvo type="min"/>
        <cfvo type="max"/>
        <color rgb="FFFCFCFF"/>
        <color rgb="FF63BE7B"/>
      </colorScale>
    </cfRule>
  </conditionalFormatting>
  <conditionalFormatting sqref="K119:K121">
    <cfRule type="colorScale" priority="4">
      <colorScale>
        <cfvo type="min"/>
        <cfvo type="max"/>
        <color rgb="FFFCFCFF"/>
        <color rgb="FF63BE7B"/>
      </colorScale>
    </cfRule>
  </conditionalFormatting>
  <conditionalFormatting sqref="M119:M121">
    <cfRule type="colorScale" priority="3">
      <colorScale>
        <cfvo type="min"/>
        <cfvo type="max"/>
        <color rgb="FFFCFCFF"/>
        <color rgb="FF63BE7B"/>
      </colorScale>
    </cfRule>
  </conditionalFormatting>
  <conditionalFormatting sqref="O119:O121">
    <cfRule type="colorScale" priority="2">
      <colorScale>
        <cfvo type="min"/>
        <cfvo type="max"/>
        <color rgb="FFFCFCFF"/>
        <color rgb="FF63BE7B"/>
      </colorScale>
    </cfRule>
  </conditionalFormatting>
  <conditionalFormatting sqref="Q119:Q121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scale="66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7AF24-1A2B-4426-B673-810B3D3FF3D4}">
  <sheetPr codeName="Hoja46">
    <tabColor theme="7" tint="0.39997558519241921"/>
    <pageSetUpPr fitToPage="1"/>
  </sheetPr>
  <dimension ref="A6:X974"/>
  <sheetViews>
    <sheetView showGridLines="0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5.5703125" customWidth="1"/>
    <col min="7" max="7" width="17.85546875" customWidth="1"/>
    <col min="8" max="11" width="13.42578125" customWidth="1"/>
    <col min="12" max="33" width="7.42578125" customWidth="1"/>
    <col min="34" max="38" width="8.5703125" customWidth="1"/>
  </cols>
  <sheetData>
    <row r="6" spans="1:24" ht="10.5" customHeight="1" x14ac:dyDescent="0.2">
      <c r="A6" s="3"/>
      <c r="B6" s="4"/>
      <c r="C6" s="6"/>
      <c r="N6" s="12"/>
      <c r="O6" s="12"/>
      <c r="P6" s="12"/>
      <c r="Q6" s="12"/>
      <c r="R6" s="12"/>
      <c r="S6" s="12"/>
    </row>
    <row r="7" spans="1:24" ht="15" customHeight="1" x14ac:dyDescent="0.2">
      <c r="A7" s="68"/>
    </row>
    <row r="8" spans="1:24" ht="15" customHeight="1" x14ac:dyDescent="0.2">
      <c r="H8" s="127"/>
      <c r="I8" s="132"/>
      <c r="U8" s="44"/>
      <c r="V8" s="44"/>
      <c r="W8" s="44"/>
      <c r="X8" s="44"/>
    </row>
    <row r="9" spans="1:24" ht="29.25" customHeight="1" x14ac:dyDescent="0.2">
      <c r="H9" s="127"/>
      <c r="I9" s="132"/>
      <c r="U9" s="44"/>
      <c r="V9" s="44"/>
      <c r="W9" s="44"/>
      <c r="X9" s="44"/>
    </row>
    <row r="10" spans="1:24" ht="15" customHeight="1" x14ac:dyDescent="0.2">
      <c r="H10" s="127"/>
      <c r="I10" s="127"/>
      <c r="T10" s="44"/>
      <c r="U10" s="44"/>
      <c r="V10" s="44"/>
      <c r="W10" s="44"/>
    </row>
    <row r="11" spans="1:24" ht="15" customHeight="1" x14ac:dyDescent="0.2">
      <c r="A11" s="12"/>
      <c r="H11" s="127"/>
      <c r="I11" s="133"/>
    </row>
    <row r="12" spans="1:24" ht="15" customHeight="1" x14ac:dyDescent="0.2">
      <c r="A12" s="12"/>
      <c r="H12" s="127"/>
      <c r="I12" s="127"/>
      <c r="P12" s="74"/>
      <c r="Q12" s="71"/>
      <c r="R12" s="74"/>
    </row>
    <row r="13" spans="1:24" ht="15" customHeight="1" x14ac:dyDescent="0.2">
      <c r="A13" s="12"/>
      <c r="H13" s="127"/>
      <c r="I13" s="127"/>
      <c r="P13" s="75"/>
      <c r="Q13" s="69"/>
      <c r="R13" s="75"/>
    </row>
    <row r="14" spans="1:24" ht="15" customHeight="1" x14ac:dyDescent="0.2">
      <c r="A14" s="12"/>
      <c r="H14" s="127"/>
      <c r="I14" s="127"/>
      <c r="P14" s="75"/>
      <c r="Q14" s="69"/>
      <c r="R14" s="75"/>
    </row>
    <row r="15" spans="1:24" ht="15" customHeight="1" x14ac:dyDescent="0.2">
      <c r="A15" s="12"/>
      <c r="H15" s="127"/>
      <c r="I15" s="127"/>
      <c r="P15" s="75"/>
      <c r="Q15" s="69"/>
      <c r="R15" s="75"/>
    </row>
    <row r="16" spans="1:24" ht="15" customHeight="1" x14ac:dyDescent="0.2">
      <c r="P16" s="72"/>
      <c r="Q16" s="73"/>
      <c r="R16" s="72"/>
      <c r="S16" s="73"/>
    </row>
    <row r="17" spans="4:13" ht="15" customHeight="1" x14ac:dyDescent="0.2"/>
    <row r="18" spans="4:13" ht="10.5" customHeight="1" x14ac:dyDescent="0.2"/>
    <row r="19" spans="4:13" ht="10.5" customHeight="1" x14ac:dyDescent="0.2"/>
    <row r="20" spans="4:13" ht="10.5" customHeight="1" x14ac:dyDescent="0.2">
      <c r="L20" s="135"/>
      <c r="M20" s="135"/>
    </row>
    <row r="21" spans="4:13" ht="10.5" customHeight="1" x14ac:dyDescent="0.2">
      <c r="L21" s="135"/>
      <c r="M21" s="135"/>
    </row>
    <row r="22" spans="4:13" ht="10.5" customHeight="1" x14ac:dyDescent="0.2">
      <c r="L22" s="135"/>
      <c r="M22" s="135"/>
    </row>
    <row r="23" spans="4:13" ht="10.5" customHeight="1" x14ac:dyDescent="0.2">
      <c r="D23" s="136" t="s">
        <v>88</v>
      </c>
      <c r="E23" s="136" t="s">
        <v>118</v>
      </c>
      <c r="F23" s="136" t="s">
        <v>89</v>
      </c>
      <c r="G23" s="136" t="s">
        <v>88</v>
      </c>
      <c r="H23" s="136" t="s">
        <v>118</v>
      </c>
      <c r="I23" s="136"/>
      <c r="L23" s="135"/>
      <c r="M23" s="135"/>
    </row>
    <row r="24" spans="4:13" ht="10.5" customHeight="1" x14ac:dyDescent="0.2">
      <c r="D24" s="39">
        <f>_xlfn.RANK.EQ(G74,G$74:G$78,1)+COUNTIF(G74:G$74,G74)-1</f>
        <v>1</v>
      </c>
      <c r="E24" s="137" t="str">
        <f>B74</f>
        <v>Titularidad pública y gestión privada con lucro</v>
      </c>
      <c r="F24" s="138">
        <f>G74</f>
        <v>0.64692982456140347</v>
      </c>
      <c r="G24" s="77">
        <v>1</v>
      </c>
      <c r="H24" s="139" t="e">
        <f t="shared" ref="H24:H28" si="0">VLOOKUP($F24,$D$23:$F$28,MATCH(R$17,$D$23:$F$23,0),FALSE)</f>
        <v>#N/A</v>
      </c>
      <c r="I24" s="139"/>
      <c r="L24" s="135"/>
      <c r="M24" s="135"/>
    </row>
    <row r="25" spans="4:13" ht="10.5" customHeight="1" x14ac:dyDescent="0.2">
      <c r="D25" s="39">
        <f>_xlfn.RANK.EQ(G75,G$74:G$78,1)+COUNTIF(G$74:G75,G75)-1</f>
        <v>5</v>
      </c>
      <c r="E25" s="137" t="str">
        <f>B75</f>
        <v>Titularidad pública y gestión privada sin lucro</v>
      </c>
      <c r="F25" s="138">
        <f>G75</f>
        <v>0.75287042099507928</v>
      </c>
      <c r="G25" s="77">
        <v>2</v>
      </c>
      <c r="H25" s="139" t="e">
        <f t="shared" si="0"/>
        <v>#N/A</v>
      </c>
      <c r="I25" s="139"/>
      <c r="L25" s="135"/>
      <c r="M25" s="135"/>
    </row>
    <row r="26" spans="4:13" ht="10.5" customHeight="1" x14ac:dyDescent="0.2">
      <c r="D26" s="39">
        <f>_xlfn.RANK.EQ(G76,G$74:G$78,1)+COUNTIF(G$74:G76,G76)-1</f>
        <v>3</v>
      </c>
      <c r="E26" s="137" t="str">
        <f>B76</f>
        <v>Titularidad y gestión pública</v>
      </c>
      <c r="F26" s="138">
        <f>G76</f>
        <v>0.69417786308381313</v>
      </c>
      <c r="G26" s="77">
        <v>3</v>
      </c>
      <c r="H26" s="139" t="e">
        <f t="shared" si="0"/>
        <v>#N/A</v>
      </c>
      <c r="I26" s="139"/>
      <c r="L26" s="135"/>
      <c r="M26" s="135"/>
    </row>
    <row r="27" spans="4:13" ht="10.5" customHeight="1" x14ac:dyDescent="0.2">
      <c r="D27" s="39">
        <f>_xlfn.RANK.EQ(G77,G$74:G$78,1)+COUNTIF(G$74:G77,G77)-1</f>
        <v>4</v>
      </c>
      <c r="E27" s="137" t="str">
        <f>B77</f>
        <v>Titularidad y gestión privada con lucro</v>
      </c>
      <c r="F27" s="138">
        <f>G77</f>
        <v>0.69738962294553652</v>
      </c>
      <c r="G27" s="77">
        <v>4</v>
      </c>
      <c r="H27" s="139" t="e">
        <f t="shared" si="0"/>
        <v>#N/A</v>
      </c>
      <c r="I27" s="139"/>
      <c r="L27" s="135"/>
      <c r="M27" s="135"/>
    </row>
    <row r="28" spans="4:13" ht="10.5" customHeight="1" x14ac:dyDescent="0.2">
      <c r="D28" s="39">
        <f>_xlfn.RANK.EQ(G78,G$74:G$78,1)+COUNTIF(G$74:G78,G78)-1</f>
        <v>2</v>
      </c>
      <c r="E28" s="137" t="str">
        <f>B78</f>
        <v>Titularidad y gestión privada sin lucro</v>
      </c>
      <c r="F28" s="138">
        <f>G78</f>
        <v>0.68216719454842112</v>
      </c>
      <c r="G28" s="77">
        <v>4</v>
      </c>
      <c r="H28" s="139" t="e">
        <f t="shared" si="0"/>
        <v>#N/A</v>
      </c>
      <c r="I28" s="139"/>
      <c r="L28" s="135"/>
      <c r="M28" s="135"/>
    </row>
    <row r="29" spans="4:13" ht="10.5" customHeight="1" x14ac:dyDescent="0.2">
      <c r="L29" s="135"/>
      <c r="M29" s="135"/>
    </row>
    <row r="30" spans="4:13" ht="10.5" customHeight="1" x14ac:dyDescent="0.2">
      <c r="L30" s="135"/>
      <c r="M30" s="135"/>
    </row>
    <row r="31" spans="4:13" ht="10.5" customHeight="1" x14ac:dyDescent="0.2">
      <c r="L31" s="135"/>
      <c r="M31" s="135"/>
    </row>
    <row r="32" spans="4:13" ht="10.5" customHeight="1" x14ac:dyDescent="0.2">
      <c r="L32" s="135"/>
      <c r="M32" s="135"/>
    </row>
    <row r="33" spans="12:13" ht="10.5" customHeight="1" x14ac:dyDescent="0.2">
      <c r="L33" s="135"/>
      <c r="M33" s="135"/>
    </row>
    <row r="34" spans="12:13" ht="10.5" customHeight="1" x14ac:dyDescent="0.2">
      <c r="L34" s="135"/>
      <c r="M34" s="135"/>
    </row>
    <row r="35" spans="12:13" ht="10.5" customHeight="1" x14ac:dyDescent="0.2">
      <c r="L35" s="135"/>
      <c r="M35" s="135"/>
    </row>
    <row r="36" spans="12:13" ht="10.5" customHeight="1" x14ac:dyDescent="0.2">
      <c r="L36" s="135"/>
      <c r="M36" s="135"/>
    </row>
    <row r="37" spans="12:13" ht="10.5" customHeight="1" x14ac:dyDescent="0.2">
      <c r="L37" s="135"/>
      <c r="M37" s="135"/>
    </row>
    <row r="38" spans="12:13" ht="10.5" customHeight="1" x14ac:dyDescent="0.2">
      <c r="L38" s="135"/>
      <c r="M38" s="135"/>
    </row>
    <row r="39" spans="12:13" ht="10.5" customHeight="1" x14ac:dyDescent="0.2">
      <c r="L39" s="135"/>
      <c r="M39" s="135"/>
    </row>
    <row r="40" spans="12:13" ht="10.5" customHeight="1" x14ac:dyDescent="0.2">
      <c r="L40" s="135"/>
      <c r="M40" s="135"/>
    </row>
    <row r="41" spans="12:13" ht="10.5" customHeight="1" x14ac:dyDescent="0.2">
      <c r="L41" s="135"/>
      <c r="M41" s="135"/>
    </row>
    <row r="42" spans="12:13" ht="10.5" customHeight="1" x14ac:dyDescent="0.2">
      <c r="L42" s="135"/>
      <c r="M42" s="135"/>
    </row>
    <row r="43" spans="12:13" ht="10.5" customHeight="1" x14ac:dyDescent="0.2">
      <c r="L43" s="135"/>
      <c r="M43" s="135"/>
    </row>
    <row r="44" spans="12:13" ht="10.5" customHeight="1" x14ac:dyDescent="0.2">
      <c r="L44" s="135"/>
      <c r="M44" s="135"/>
    </row>
    <row r="45" spans="12:13" ht="10.5" customHeight="1" x14ac:dyDescent="0.2"/>
    <row r="46" spans="12:13" ht="10.5" customHeight="1" x14ac:dyDescent="0.2"/>
    <row r="47" spans="12:13" ht="10.5" customHeight="1" x14ac:dyDescent="0.2"/>
    <row r="48" spans="12:13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spans="2:8" ht="10.5" customHeight="1" x14ac:dyDescent="0.2"/>
    <row r="66" spans="2:8" ht="10.5" customHeight="1" x14ac:dyDescent="0.2"/>
    <row r="67" spans="2:8" ht="10.5" customHeight="1" x14ac:dyDescent="0.2"/>
    <row r="68" spans="2:8" ht="10.5" customHeight="1" x14ac:dyDescent="0.2"/>
    <row r="69" spans="2:8" ht="10.5" customHeight="1" x14ac:dyDescent="0.2"/>
    <row r="70" spans="2:8" ht="10.5" customHeight="1" x14ac:dyDescent="0.2">
      <c r="B70" s="373" t="s">
        <v>5</v>
      </c>
      <c r="C70" s="373"/>
      <c r="D70" s="373"/>
      <c r="E70" s="373"/>
      <c r="F70" s="373"/>
      <c r="G70" s="373"/>
    </row>
    <row r="71" spans="2:8" ht="10.5" customHeight="1" x14ac:dyDescent="0.2">
      <c r="B71" s="373" t="s">
        <v>48</v>
      </c>
      <c r="C71" s="373"/>
      <c r="D71" s="373"/>
      <c r="E71" s="373"/>
      <c r="F71" s="373"/>
      <c r="G71" s="372" t="s">
        <v>192</v>
      </c>
    </row>
    <row r="72" spans="2:8" ht="10.5" customHeight="1" x14ac:dyDescent="0.2">
      <c r="B72" s="373"/>
      <c r="C72" s="373"/>
      <c r="D72" s="373"/>
      <c r="E72" s="373"/>
      <c r="F72" s="373"/>
      <c r="G72" s="372"/>
    </row>
    <row r="73" spans="2:8" ht="10.5" customHeight="1" x14ac:dyDescent="0.2">
      <c r="B73" s="373"/>
      <c r="C73" s="373"/>
      <c r="D73" s="373"/>
      <c r="E73" s="373"/>
      <c r="F73" s="373"/>
      <c r="G73" s="210" t="s">
        <v>77</v>
      </c>
    </row>
    <row r="74" spans="2:8" ht="10.5" customHeight="1" x14ac:dyDescent="0.2">
      <c r="B74" s="375" t="s">
        <v>50</v>
      </c>
      <c r="C74" s="375"/>
      <c r="D74" s="375"/>
      <c r="E74" s="375"/>
      <c r="F74" s="375"/>
      <c r="G74" s="237">
        <v>0.64692982456140347</v>
      </c>
      <c r="H74" s="12"/>
    </row>
    <row r="75" spans="2:8" ht="10.5" customHeight="1" x14ac:dyDescent="0.2">
      <c r="B75" s="375" t="s">
        <v>51</v>
      </c>
      <c r="C75" s="375"/>
      <c r="D75" s="375"/>
      <c r="E75" s="375"/>
      <c r="F75" s="375"/>
      <c r="G75" s="224">
        <v>0.75287042099507928</v>
      </c>
      <c r="H75" s="93"/>
    </row>
    <row r="76" spans="2:8" ht="10.5" customHeight="1" x14ac:dyDescent="0.2">
      <c r="B76" s="375" t="s">
        <v>52</v>
      </c>
      <c r="C76" s="375"/>
      <c r="D76" s="375"/>
      <c r="E76" s="375"/>
      <c r="F76" s="375"/>
      <c r="G76" s="224">
        <v>0.69417786308381313</v>
      </c>
      <c r="H76" s="93"/>
    </row>
    <row r="77" spans="2:8" ht="10.5" customHeight="1" x14ac:dyDescent="0.2">
      <c r="B77" s="375" t="s">
        <v>53</v>
      </c>
      <c r="C77" s="375"/>
      <c r="D77" s="375"/>
      <c r="E77" s="375"/>
      <c r="F77" s="375"/>
      <c r="G77" s="224">
        <v>0.69738962294553652</v>
      </c>
      <c r="H77" s="93"/>
    </row>
    <row r="78" spans="2:8" ht="10.5" customHeight="1" x14ac:dyDescent="0.2">
      <c r="B78" s="375" t="s">
        <v>54</v>
      </c>
      <c r="C78" s="375"/>
      <c r="D78" s="375"/>
      <c r="E78" s="375"/>
      <c r="F78" s="375"/>
      <c r="G78" s="224">
        <v>0.68216719454842112</v>
      </c>
      <c r="H78" s="12"/>
    </row>
    <row r="79" spans="2:8" ht="10.5" customHeight="1" x14ac:dyDescent="0.2">
      <c r="B79" s="375" t="s">
        <v>29</v>
      </c>
      <c r="C79" s="375"/>
      <c r="D79" s="375"/>
      <c r="E79" s="375"/>
      <c r="F79" s="375"/>
      <c r="G79" s="224">
        <v>0.68883220987429405</v>
      </c>
    </row>
    <row r="80" spans="2:8" ht="10.5" customHeight="1" x14ac:dyDescent="0.2">
      <c r="B80" s="189" t="s">
        <v>181</v>
      </c>
      <c r="C80" s="189"/>
      <c r="D80" s="189"/>
      <c r="E80" s="189"/>
      <c r="F80" s="189"/>
      <c r="G80" s="189"/>
      <c r="H80" s="12"/>
    </row>
    <row r="81" spans="2:8" ht="10.5" customHeight="1" x14ac:dyDescent="0.2">
      <c r="B81" s="261"/>
      <c r="C81" s="189"/>
      <c r="D81" s="189"/>
      <c r="E81" s="189"/>
      <c r="F81" s="189"/>
      <c r="G81" s="189"/>
    </row>
    <row r="82" spans="2:8" ht="10.5" customHeight="1" x14ac:dyDescent="0.2">
      <c r="B82" s="12"/>
      <c r="G82" s="12"/>
      <c r="H82" s="12"/>
    </row>
    <row r="83" spans="2:8" ht="10.5" customHeight="1" x14ac:dyDescent="0.2">
      <c r="B83" s="12"/>
      <c r="G83" s="93"/>
      <c r="H83" s="93"/>
    </row>
    <row r="84" spans="2:8" ht="10.5" customHeight="1" x14ac:dyDescent="0.2">
      <c r="B84" s="12"/>
      <c r="G84" s="12"/>
      <c r="H84" s="12"/>
    </row>
    <row r="85" spans="2:8" ht="10.5" customHeight="1" x14ac:dyDescent="0.2">
      <c r="B85" s="12"/>
      <c r="G85" s="12"/>
      <c r="H85" s="12"/>
    </row>
    <row r="86" spans="2:8" ht="10.5" customHeight="1" x14ac:dyDescent="0.2">
      <c r="B86" s="12"/>
      <c r="G86" s="12"/>
      <c r="H86" s="12"/>
    </row>
    <row r="87" spans="2:8" ht="10.5" customHeight="1" x14ac:dyDescent="0.2">
      <c r="B87" s="12"/>
    </row>
    <row r="88" spans="2:8" ht="10.5" customHeight="1" x14ac:dyDescent="0.2">
      <c r="B88" s="12"/>
      <c r="G88" s="12"/>
      <c r="H88" s="12"/>
    </row>
    <row r="89" spans="2:8" ht="10.5" customHeight="1" x14ac:dyDescent="0.2"/>
    <row r="90" spans="2:8" ht="10.5" customHeight="1" x14ac:dyDescent="0.2">
      <c r="B90" s="12"/>
    </row>
    <row r="91" spans="2:8" ht="10.5" customHeight="1" x14ac:dyDescent="0.2">
      <c r="B91" s="12"/>
    </row>
    <row r="92" spans="2:8" ht="10.5" customHeight="1" x14ac:dyDescent="0.2">
      <c r="B92" s="12"/>
    </row>
    <row r="93" spans="2:8" ht="10.5" customHeight="1" x14ac:dyDescent="0.2">
      <c r="B93" s="12"/>
    </row>
    <row r="94" spans="2:8" ht="10.5" customHeight="1" x14ac:dyDescent="0.2">
      <c r="B94" s="12"/>
    </row>
    <row r="95" spans="2:8" ht="10.5" customHeight="1" x14ac:dyDescent="0.2">
      <c r="B95" s="12"/>
    </row>
    <row r="96" spans="2:8" ht="10.5" customHeight="1" x14ac:dyDescent="0.2">
      <c r="B96" s="12"/>
    </row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</sheetData>
  <mergeCells count="9">
    <mergeCell ref="B77:F77"/>
    <mergeCell ref="B78:F78"/>
    <mergeCell ref="B79:F79"/>
    <mergeCell ref="B74:F74"/>
    <mergeCell ref="B71:F73"/>
    <mergeCell ref="G71:G72"/>
    <mergeCell ref="B70:G70"/>
    <mergeCell ref="B75:F75"/>
    <mergeCell ref="B76:F76"/>
  </mergeCells>
  <pageMargins left="0.7" right="0.7" top="0.75" bottom="0.75" header="0.3" footer="0.3"/>
  <pageSetup paperSize="9" scale="63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ABD5-B96C-41F2-AE13-7B59C68E4CA7}">
  <dimension ref="B5:I34"/>
  <sheetViews>
    <sheetView showGridLines="0" workbookViewId="0"/>
  </sheetViews>
  <sheetFormatPr baseColWidth="10" defaultColWidth="11.42578125" defaultRowHeight="15" x14ac:dyDescent="0.25"/>
  <cols>
    <col min="1" max="6" width="11.42578125" style="278"/>
    <col min="7" max="7" width="13" style="278" customWidth="1"/>
    <col min="8" max="16384" width="11.42578125" style="278"/>
  </cols>
  <sheetData>
    <row r="5" spans="2:3" x14ac:dyDescent="0.25">
      <c r="B5" s="308" t="s">
        <v>134</v>
      </c>
      <c r="C5" s="308"/>
    </row>
    <row r="29" spans="2:9" x14ac:dyDescent="0.25">
      <c r="B29" s="309"/>
      <c r="C29" s="309"/>
      <c r="D29" s="309"/>
      <c r="E29" s="309"/>
      <c r="F29" s="309"/>
      <c r="G29" s="309"/>
      <c r="H29" s="309"/>
      <c r="I29" s="309"/>
    </row>
    <row r="30" spans="2:9" x14ac:dyDescent="0.25">
      <c r="B30" s="309"/>
      <c r="C30" s="309"/>
      <c r="D30" s="309"/>
      <c r="E30" s="309"/>
      <c r="F30" s="309"/>
      <c r="G30" s="309"/>
      <c r="H30" s="309"/>
      <c r="I30" s="309"/>
    </row>
    <row r="31" spans="2:9" ht="75" x14ac:dyDescent="0.25">
      <c r="B31" s="309"/>
      <c r="C31" s="309"/>
      <c r="D31" s="309"/>
      <c r="E31" s="309"/>
      <c r="F31" s="310" t="s">
        <v>171</v>
      </c>
      <c r="G31" s="310" t="s">
        <v>172</v>
      </c>
      <c r="H31" s="310" t="s">
        <v>173</v>
      </c>
      <c r="I31" s="309"/>
    </row>
    <row r="32" spans="2:9" x14ac:dyDescent="0.25">
      <c r="B32" s="309"/>
      <c r="C32" s="309"/>
      <c r="D32" s="309"/>
      <c r="E32" s="309" t="s">
        <v>169</v>
      </c>
      <c r="F32" s="309">
        <v>22.7</v>
      </c>
      <c r="G32" s="309">
        <v>19.7</v>
      </c>
      <c r="H32" s="309">
        <v>27.7</v>
      </c>
      <c r="I32" s="309"/>
    </row>
    <row r="33" spans="2:9" x14ac:dyDescent="0.25">
      <c r="B33" s="309"/>
      <c r="C33" s="309"/>
      <c r="D33" s="309"/>
      <c r="E33" s="309" t="s">
        <v>170</v>
      </c>
      <c r="F33" s="309">
        <v>77.3</v>
      </c>
      <c r="G33" s="309">
        <v>80.3</v>
      </c>
      <c r="H33" s="309">
        <v>72.3</v>
      </c>
      <c r="I33" s="309"/>
    </row>
    <row r="34" spans="2:9" x14ac:dyDescent="0.25">
      <c r="B34" s="309"/>
      <c r="C34" s="309"/>
      <c r="D34" s="309"/>
      <c r="E34" s="309"/>
      <c r="F34" s="309"/>
      <c r="G34" s="309"/>
      <c r="H34" s="309"/>
      <c r="I34" s="309"/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084E-B02E-41EB-B2B8-B5D97C1EE802}">
  <sheetPr codeName="Hoja48">
    <tabColor theme="7" tint="0.39997558519241921"/>
    <pageSetUpPr fitToPage="1"/>
  </sheetPr>
  <dimension ref="A5:J1000"/>
  <sheetViews>
    <sheetView showGridLines="0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4" width="7.42578125" customWidth="1"/>
    <col min="5" max="5" width="5.7109375" customWidth="1"/>
    <col min="6" max="6" width="16.7109375" hidden="1" customWidth="1"/>
    <col min="7" max="10" width="8.140625" customWidth="1"/>
    <col min="11" max="22" width="7.42578125" customWidth="1"/>
    <col min="23" max="31" width="8.5703125" customWidth="1"/>
  </cols>
  <sheetData>
    <row r="5" spans="1:10" x14ac:dyDescent="0.2">
      <c r="B5" s="276" t="s">
        <v>166</v>
      </c>
    </row>
    <row r="6" spans="1:10" ht="10.5" customHeight="1" x14ac:dyDescent="0.2">
      <c r="A6" s="3"/>
      <c r="H6" s="12"/>
      <c r="I6" s="12"/>
      <c r="J6" s="12"/>
    </row>
    <row r="7" spans="1:10" ht="23.25" customHeight="1" x14ac:dyDescent="0.2">
      <c r="A7" s="68"/>
    </row>
    <row r="8" spans="1:10" ht="15" customHeight="1" x14ac:dyDescent="0.2">
      <c r="A8" s="68"/>
    </row>
    <row r="9" spans="1:10" ht="15" customHeight="1" x14ac:dyDescent="0.2"/>
    <row r="10" spans="1:10" ht="15" customHeight="1" x14ac:dyDescent="0.2"/>
    <row r="11" spans="1:10" ht="30" customHeight="1" x14ac:dyDescent="0.2">
      <c r="A11" s="12"/>
    </row>
    <row r="12" spans="1:10" ht="30" customHeight="1" x14ac:dyDescent="0.2">
      <c r="A12" s="12"/>
    </row>
    <row r="13" spans="1:10" ht="30" customHeight="1" x14ac:dyDescent="0.2">
      <c r="A13" s="12"/>
    </row>
    <row r="14" spans="1:10" ht="30" customHeight="1" x14ac:dyDescent="0.2">
      <c r="A14" s="12"/>
    </row>
    <row r="15" spans="1:10" ht="30" customHeight="1" x14ac:dyDescent="0.2">
      <c r="A15" s="12"/>
    </row>
    <row r="16" spans="1:10" ht="30" customHeight="1" x14ac:dyDescent="0.2"/>
    <row r="17" spans="1:7" ht="15" customHeight="1" x14ac:dyDescent="0.2"/>
    <row r="18" spans="1:7" ht="15" customHeight="1" x14ac:dyDescent="0.2">
      <c r="A18" s="68"/>
      <c r="B18" s="111"/>
      <c r="C18" s="111"/>
      <c r="D18" s="111"/>
      <c r="E18" s="111"/>
      <c r="F18" s="111"/>
    </row>
    <row r="19" spans="1:7" ht="10.5" customHeight="1" x14ac:dyDescent="0.2">
      <c r="A19" s="68"/>
      <c r="B19" s="191"/>
      <c r="C19" s="191"/>
      <c r="D19" s="191"/>
      <c r="E19" s="191"/>
      <c r="F19" s="191"/>
    </row>
    <row r="20" spans="1:7" ht="10.5" customHeight="1" x14ac:dyDescent="0.2">
      <c r="A20" s="79"/>
      <c r="B20" s="13"/>
      <c r="C20" s="13"/>
      <c r="D20" s="13"/>
      <c r="E20" s="13"/>
      <c r="F20" s="13"/>
    </row>
    <row r="21" spans="1:7" ht="10.5" customHeight="1" x14ac:dyDescent="0.2">
      <c r="A21" s="79"/>
      <c r="B21" s="39"/>
      <c r="C21" s="39"/>
      <c r="D21" s="39"/>
      <c r="E21" s="39"/>
      <c r="F21" s="39"/>
      <c r="G21" s="141"/>
    </row>
    <row r="22" spans="1:7" ht="10.5" customHeight="1" x14ac:dyDescent="0.2">
      <c r="B22" s="39"/>
      <c r="C22" s="39"/>
      <c r="D22" s="39"/>
      <c r="E22" s="39"/>
      <c r="F22" s="39"/>
      <c r="G22" s="141"/>
    </row>
    <row r="23" spans="1:7" ht="10.5" customHeight="1" x14ac:dyDescent="0.2">
      <c r="B23" s="39"/>
      <c r="C23" s="39"/>
      <c r="D23" s="39"/>
      <c r="E23" s="39"/>
      <c r="F23" s="39"/>
      <c r="G23" s="142"/>
    </row>
    <row r="24" spans="1:7" ht="10.5" customHeight="1" x14ac:dyDescent="0.2">
      <c r="B24" s="39"/>
      <c r="C24" s="39"/>
      <c r="D24" s="39"/>
      <c r="E24" s="39"/>
      <c r="F24" s="39"/>
      <c r="G24" s="134"/>
    </row>
    <row r="25" spans="1:7" ht="10.5" customHeight="1" x14ac:dyDescent="0.2">
      <c r="B25" s="39"/>
      <c r="C25" s="39"/>
      <c r="D25" s="39"/>
      <c r="E25" s="39"/>
      <c r="F25" s="39"/>
      <c r="G25" s="135"/>
    </row>
    <row r="26" spans="1:7" ht="10.5" customHeight="1" x14ac:dyDescent="0.2">
      <c r="B26" s="39"/>
      <c r="C26" s="39"/>
      <c r="D26" s="39"/>
      <c r="E26" s="39"/>
      <c r="F26" s="39"/>
      <c r="G26" s="135"/>
    </row>
    <row r="27" spans="1:7" ht="10.5" customHeight="1" x14ac:dyDescent="0.2">
      <c r="B27" s="39"/>
      <c r="C27" s="39"/>
      <c r="D27" s="39"/>
      <c r="E27" s="39"/>
      <c r="F27" s="39"/>
      <c r="G27" s="135"/>
    </row>
    <row r="28" spans="1:7" ht="10.5" customHeight="1" x14ac:dyDescent="0.2">
      <c r="B28" s="39"/>
      <c r="C28" s="39"/>
      <c r="D28" s="39"/>
      <c r="E28" s="39"/>
      <c r="F28" s="39"/>
      <c r="G28" s="135"/>
    </row>
    <row r="29" spans="1:7" ht="10.5" customHeight="1" x14ac:dyDescent="0.2">
      <c r="B29" s="39"/>
      <c r="C29" s="39"/>
      <c r="D29" s="39"/>
      <c r="E29" s="39"/>
      <c r="F29" s="39"/>
      <c r="G29" s="135"/>
    </row>
    <row r="30" spans="1:7" ht="10.5" customHeight="1" x14ac:dyDescent="0.2">
      <c r="B30" s="39"/>
      <c r="C30" s="39"/>
      <c r="D30" s="39"/>
      <c r="E30" s="39"/>
      <c r="F30" s="39"/>
      <c r="G30" s="135"/>
    </row>
    <row r="31" spans="1:7" ht="10.5" customHeight="1" x14ac:dyDescent="0.2">
      <c r="B31" s="39"/>
      <c r="C31" s="39"/>
      <c r="D31" s="39"/>
      <c r="E31" s="39"/>
      <c r="F31" s="39"/>
      <c r="G31" s="135"/>
    </row>
    <row r="32" spans="1:7" ht="10.5" customHeight="1" x14ac:dyDescent="0.2">
      <c r="B32" s="39"/>
      <c r="C32" s="39"/>
      <c r="D32" s="39"/>
      <c r="E32" s="39"/>
      <c r="F32" s="39"/>
      <c r="G32" s="135"/>
    </row>
    <row r="33" spans="2:7" ht="10.5" customHeight="1" x14ac:dyDescent="0.2">
      <c r="B33" s="39"/>
      <c r="C33" s="39"/>
      <c r="D33" s="39"/>
      <c r="E33" s="39"/>
      <c r="F33" s="39"/>
      <c r="G33" s="135"/>
    </row>
    <row r="34" spans="2:7" ht="10.5" customHeight="1" x14ac:dyDescent="0.2">
      <c r="B34" s="39"/>
      <c r="C34" s="39"/>
      <c r="D34" s="39"/>
      <c r="E34" s="39"/>
      <c r="F34" s="39"/>
      <c r="G34" s="135"/>
    </row>
    <row r="35" spans="2:7" ht="10.5" customHeight="1" x14ac:dyDescent="0.2">
      <c r="B35" s="39"/>
      <c r="C35" s="39"/>
      <c r="D35" s="39"/>
      <c r="E35" s="39"/>
      <c r="F35" s="39"/>
      <c r="G35" s="135"/>
    </row>
    <row r="36" spans="2:7" ht="10.5" customHeight="1" x14ac:dyDescent="0.2">
      <c r="B36" s="39"/>
      <c r="C36" s="39"/>
      <c r="D36" s="39"/>
      <c r="E36" s="39"/>
      <c r="F36" s="39"/>
      <c r="G36" s="135"/>
    </row>
    <row r="37" spans="2:7" ht="10.5" customHeight="1" x14ac:dyDescent="0.2">
      <c r="B37" s="39"/>
      <c r="C37" s="39"/>
      <c r="D37" s="39"/>
      <c r="E37" s="39"/>
      <c r="F37" s="39"/>
      <c r="G37" s="135"/>
    </row>
    <row r="38" spans="2:7" ht="10.5" customHeight="1" x14ac:dyDescent="0.2">
      <c r="B38" s="39"/>
      <c r="C38" s="39"/>
      <c r="D38" s="39"/>
      <c r="E38" s="39"/>
      <c r="F38" s="39"/>
      <c r="G38" s="135"/>
    </row>
    <row r="39" spans="2:7" ht="10.5" customHeight="1" x14ac:dyDescent="0.2">
      <c r="B39" s="39"/>
      <c r="C39" s="39"/>
      <c r="D39" s="39"/>
      <c r="E39" s="39"/>
      <c r="F39" s="39"/>
      <c r="G39" s="135"/>
    </row>
    <row r="40" spans="2:7" ht="10.5" customHeight="1" x14ac:dyDescent="0.2">
      <c r="B40" s="39"/>
      <c r="C40" s="39"/>
      <c r="D40" s="39"/>
      <c r="E40" s="39"/>
      <c r="F40" s="39"/>
      <c r="G40" s="135"/>
    </row>
    <row r="41" spans="2:7" ht="10.5" customHeight="1" x14ac:dyDescent="0.2">
      <c r="B41" s="39"/>
      <c r="C41" s="39"/>
      <c r="D41" s="39"/>
      <c r="E41" s="39"/>
      <c r="F41" s="39"/>
      <c r="G41" s="135"/>
    </row>
    <row r="42" spans="2:7" ht="10.5" customHeight="1" x14ac:dyDescent="0.2">
      <c r="B42" s="118"/>
      <c r="C42" s="118"/>
      <c r="D42" s="118"/>
      <c r="E42" s="118"/>
      <c r="F42" s="118"/>
      <c r="G42" s="119"/>
    </row>
    <row r="43" spans="2:7" ht="10.5" customHeight="1" x14ac:dyDescent="0.2"/>
    <row r="44" spans="2:7" ht="10.5" customHeight="1" x14ac:dyDescent="0.2"/>
    <row r="45" spans="2:7" ht="10.5" customHeight="1" x14ac:dyDescent="0.2"/>
    <row r="46" spans="2:7" ht="10.5" customHeight="1" x14ac:dyDescent="0.2"/>
    <row r="47" spans="2:7" ht="10.5" customHeight="1" x14ac:dyDescent="0.2"/>
    <row r="48" spans="2:7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spans="2:10" ht="10.5" customHeight="1" x14ac:dyDescent="0.2"/>
    <row r="66" spans="2:10" ht="10.5" customHeight="1" x14ac:dyDescent="0.2"/>
    <row r="67" spans="2:10" ht="10.5" customHeight="1" x14ac:dyDescent="0.2"/>
    <row r="68" spans="2:10" ht="10.5" customHeight="1" x14ac:dyDescent="0.2"/>
    <row r="69" spans="2:10" ht="10.5" customHeight="1" x14ac:dyDescent="0.2"/>
    <row r="70" spans="2:10" ht="10.5" customHeight="1" x14ac:dyDescent="0.2">
      <c r="B70" s="372" t="s">
        <v>5</v>
      </c>
      <c r="C70" s="372"/>
      <c r="D70" s="372"/>
      <c r="E70" s="372"/>
      <c r="F70" s="372"/>
      <c r="G70" s="372"/>
      <c r="H70" s="372"/>
      <c r="I70" s="372"/>
      <c r="J70" s="372"/>
    </row>
    <row r="71" spans="2:10" ht="10.5" customHeight="1" x14ac:dyDescent="0.2">
      <c r="B71" s="372" t="s">
        <v>48</v>
      </c>
      <c r="C71" s="372"/>
      <c r="D71" s="372"/>
      <c r="E71" s="372"/>
      <c r="F71" s="372"/>
      <c r="G71" s="372" t="s">
        <v>7</v>
      </c>
      <c r="H71" s="372"/>
      <c r="I71" s="372"/>
      <c r="J71" s="372"/>
    </row>
    <row r="72" spans="2:10" ht="10.5" customHeight="1" x14ac:dyDescent="0.2">
      <c r="B72" s="372"/>
      <c r="C72" s="372"/>
      <c r="D72" s="372"/>
      <c r="E72" s="372"/>
      <c r="F72" s="372"/>
      <c r="G72" s="372" t="s">
        <v>108</v>
      </c>
      <c r="H72" s="372"/>
      <c r="I72" s="372" t="s">
        <v>109</v>
      </c>
      <c r="J72" s="372"/>
    </row>
    <row r="73" spans="2:10" ht="10.5" customHeight="1" x14ac:dyDescent="0.2">
      <c r="B73" s="372"/>
      <c r="C73" s="372"/>
      <c r="D73" s="372"/>
      <c r="E73" s="372"/>
      <c r="F73" s="372"/>
      <c r="G73" s="210" t="s">
        <v>8</v>
      </c>
      <c r="H73" s="210" t="s">
        <v>77</v>
      </c>
      <c r="I73" s="210" t="s">
        <v>8</v>
      </c>
      <c r="J73" s="210" t="s">
        <v>77</v>
      </c>
    </row>
    <row r="74" spans="2:10" ht="10.5" customHeight="1" x14ac:dyDescent="0.2">
      <c r="B74" s="371" t="s">
        <v>50</v>
      </c>
      <c r="C74" s="371"/>
      <c r="D74" s="371"/>
      <c r="E74" s="371"/>
      <c r="F74" s="371"/>
      <c r="G74" s="221">
        <v>192</v>
      </c>
      <c r="H74" s="237">
        <v>0.18181818181818182</v>
      </c>
      <c r="I74" s="221">
        <v>864</v>
      </c>
      <c r="J74" s="237">
        <v>0.81818181818181823</v>
      </c>
    </row>
    <row r="75" spans="2:10" ht="10.5" customHeight="1" x14ac:dyDescent="0.2">
      <c r="B75" s="371" t="s">
        <v>51</v>
      </c>
      <c r="C75" s="371"/>
      <c r="D75" s="371"/>
      <c r="E75" s="371"/>
      <c r="F75" s="371"/>
      <c r="G75" s="223">
        <v>475</v>
      </c>
      <c r="H75" s="237">
        <v>0.22103303862261517</v>
      </c>
      <c r="I75" s="223">
        <v>1674</v>
      </c>
      <c r="J75" s="237">
        <v>0.77896696137738486</v>
      </c>
    </row>
    <row r="76" spans="2:10" ht="10.5" customHeight="1" x14ac:dyDescent="0.2">
      <c r="B76" s="371" t="s">
        <v>52</v>
      </c>
      <c r="C76" s="371"/>
      <c r="D76" s="371"/>
      <c r="E76" s="371"/>
      <c r="F76" s="371"/>
      <c r="G76" s="223">
        <v>1772</v>
      </c>
      <c r="H76" s="237">
        <v>0.19552024715877744</v>
      </c>
      <c r="I76" s="223">
        <v>7291</v>
      </c>
      <c r="J76" s="237">
        <v>0.80447975284122253</v>
      </c>
    </row>
    <row r="77" spans="2:10" ht="10.5" customHeight="1" x14ac:dyDescent="0.2">
      <c r="B77" s="371" t="s">
        <v>53</v>
      </c>
      <c r="C77" s="371"/>
      <c r="D77" s="371"/>
      <c r="E77" s="371"/>
      <c r="F77" s="371"/>
      <c r="G77" s="223">
        <v>581</v>
      </c>
      <c r="H77" s="237">
        <v>0.23436869705526422</v>
      </c>
      <c r="I77" s="223">
        <v>1898</v>
      </c>
      <c r="J77" s="237">
        <v>0.7656313029447358</v>
      </c>
    </row>
    <row r="78" spans="2:10" ht="10.5" customHeight="1" x14ac:dyDescent="0.2">
      <c r="B78" s="371" t="s">
        <v>54</v>
      </c>
      <c r="C78" s="371"/>
      <c r="D78" s="371"/>
      <c r="E78" s="371"/>
      <c r="F78" s="371"/>
      <c r="G78" s="223">
        <v>5170</v>
      </c>
      <c r="H78" s="237">
        <v>0.22303710094909404</v>
      </c>
      <c r="I78" s="223">
        <v>18010</v>
      </c>
      <c r="J78" s="237">
        <v>0.77696289905090599</v>
      </c>
    </row>
    <row r="79" spans="2:10" ht="10.5" customHeight="1" x14ac:dyDescent="0.2">
      <c r="B79" s="371" t="s">
        <v>29</v>
      </c>
      <c r="C79" s="371"/>
      <c r="D79" s="371"/>
      <c r="E79" s="371"/>
      <c r="F79" s="371"/>
      <c r="G79" s="223">
        <v>8190</v>
      </c>
      <c r="H79" s="224">
        <v>0.21594115010414744</v>
      </c>
      <c r="I79" s="223">
        <v>29737</v>
      </c>
      <c r="J79" s="224">
        <v>0.78405884989585251</v>
      </c>
    </row>
    <row r="80" spans="2:10" ht="10.5" customHeight="1" x14ac:dyDescent="0.2">
      <c r="B80" s="189" t="s">
        <v>181</v>
      </c>
      <c r="C80" s="189"/>
      <c r="D80" s="189"/>
      <c r="E80" s="189"/>
      <c r="F80" s="189"/>
      <c r="G80" s="189"/>
      <c r="H80" s="189"/>
      <c r="I80" s="189"/>
      <c r="J80" s="189"/>
    </row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spans="2:2" ht="10.5" customHeight="1" x14ac:dyDescent="0.2"/>
    <row r="130" spans="2:2" ht="10.5" customHeight="1" x14ac:dyDescent="0.2"/>
    <row r="131" spans="2:2" ht="10.5" customHeight="1" x14ac:dyDescent="0.2"/>
    <row r="132" spans="2:2" ht="10.5" customHeight="1" x14ac:dyDescent="0.2">
      <c r="B132" s="12"/>
    </row>
    <row r="133" spans="2:2" ht="10.5" customHeight="1" x14ac:dyDescent="0.2">
      <c r="B133" s="12"/>
    </row>
    <row r="134" spans="2:2" ht="10.5" customHeight="1" x14ac:dyDescent="0.2">
      <c r="B134" s="12"/>
    </row>
    <row r="135" spans="2:2" ht="10.5" customHeight="1" x14ac:dyDescent="0.2">
      <c r="B135" s="12"/>
    </row>
    <row r="136" spans="2:2" ht="10.5" customHeight="1" x14ac:dyDescent="0.2">
      <c r="B136" s="12"/>
    </row>
    <row r="137" spans="2:2" ht="10.5" customHeight="1" x14ac:dyDescent="0.2">
      <c r="B137" s="12"/>
    </row>
    <row r="138" spans="2:2" ht="10.5" customHeight="1" x14ac:dyDescent="0.2">
      <c r="B138" s="12"/>
    </row>
    <row r="139" spans="2:2" ht="10.5" customHeight="1" x14ac:dyDescent="0.2"/>
    <row r="140" spans="2:2" ht="10.5" customHeight="1" x14ac:dyDescent="0.2"/>
    <row r="141" spans="2:2" ht="10.5" customHeight="1" x14ac:dyDescent="0.2"/>
    <row r="142" spans="2:2" ht="10.5" customHeight="1" x14ac:dyDescent="0.2"/>
    <row r="143" spans="2:2" ht="10.5" customHeight="1" x14ac:dyDescent="0.2"/>
    <row r="144" spans="2:2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  <row r="978" ht="10.5" customHeight="1" x14ac:dyDescent="0.2"/>
    <row r="979" ht="10.5" customHeight="1" x14ac:dyDescent="0.2"/>
    <row r="980" ht="10.5" customHeight="1" x14ac:dyDescent="0.2"/>
    <row r="981" ht="10.5" customHeight="1" x14ac:dyDescent="0.2"/>
    <row r="982" ht="10.5" customHeight="1" x14ac:dyDescent="0.2"/>
    <row r="983" ht="10.5" customHeight="1" x14ac:dyDescent="0.2"/>
    <row r="984" ht="10.5" customHeight="1" x14ac:dyDescent="0.2"/>
    <row r="985" ht="10.5" customHeight="1" x14ac:dyDescent="0.2"/>
    <row r="986" ht="10.5" customHeight="1" x14ac:dyDescent="0.2"/>
    <row r="987" ht="10.5" customHeight="1" x14ac:dyDescent="0.2"/>
    <row r="988" ht="10.5" customHeight="1" x14ac:dyDescent="0.2"/>
    <row r="989" ht="10.5" customHeight="1" x14ac:dyDescent="0.2"/>
    <row r="990" ht="10.5" customHeight="1" x14ac:dyDescent="0.2"/>
    <row r="991" ht="10.5" customHeight="1" x14ac:dyDescent="0.2"/>
    <row r="992" ht="10.5" customHeight="1" x14ac:dyDescent="0.2"/>
    <row r="993" ht="10.5" customHeight="1" x14ac:dyDescent="0.2"/>
    <row r="994" ht="10.5" customHeight="1" x14ac:dyDescent="0.2"/>
    <row r="995" ht="10.5" customHeight="1" x14ac:dyDescent="0.2"/>
    <row r="996" ht="10.5" customHeight="1" x14ac:dyDescent="0.2"/>
    <row r="997" ht="10.5" customHeight="1" x14ac:dyDescent="0.2"/>
    <row r="998" ht="10.5" customHeight="1" x14ac:dyDescent="0.2"/>
    <row r="999" ht="10.5" customHeight="1" x14ac:dyDescent="0.2"/>
    <row r="1000" ht="10.5" customHeight="1" x14ac:dyDescent="0.2"/>
  </sheetData>
  <mergeCells count="11">
    <mergeCell ref="B70:J70"/>
    <mergeCell ref="B71:F73"/>
    <mergeCell ref="G71:J71"/>
    <mergeCell ref="G72:H72"/>
    <mergeCell ref="B79:F79"/>
    <mergeCell ref="I72:J72"/>
    <mergeCell ref="B74:F74"/>
    <mergeCell ref="B75:F75"/>
    <mergeCell ref="B76:F76"/>
    <mergeCell ref="B77:F77"/>
    <mergeCell ref="B78:F78"/>
  </mergeCells>
  <pageMargins left="0.7" right="0.7" top="0.75" bottom="0.75" header="0.3" footer="0.3"/>
  <pageSetup paperSize="9" scale="54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796ED-C207-4DFB-B6CF-A1BD0F8EF4E2}">
  <sheetPr codeName="Hoja49">
    <tabColor theme="7" tint="0.39997558519241921"/>
    <pageSetUpPr fitToPage="1"/>
  </sheetPr>
  <dimension ref="A6:V994"/>
  <sheetViews>
    <sheetView showGridLines="0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7.140625" customWidth="1"/>
    <col min="7" max="11" width="10" customWidth="1"/>
    <col min="12" max="33" width="7.42578125" customWidth="1"/>
    <col min="34" max="42" width="8.5703125" customWidth="1"/>
  </cols>
  <sheetData>
    <row r="6" spans="1:22" ht="10.5" customHeight="1" x14ac:dyDescent="0.2">
      <c r="P6" s="38"/>
      <c r="Q6" s="38"/>
    </row>
    <row r="7" spans="1:22" ht="10.5" customHeight="1" x14ac:dyDescent="0.2">
      <c r="B7" s="192" t="s">
        <v>0</v>
      </c>
      <c r="C7" s="192"/>
      <c r="D7" s="192"/>
      <c r="E7" s="192"/>
      <c r="F7" s="192"/>
      <c r="P7" s="38"/>
      <c r="Q7" s="38"/>
    </row>
    <row r="8" spans="1:22" ht="10.5" customHeight="1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P8" s="38"/>
      <c r="Q8" s="38"/>
    </row>
    <row r="9" spans="1:22" ht="10.5" customHeight="1" x14ac:dyDescent="0.2">
      <c r="A9" s="68"/>
      <c r="O9" s="12"/>
      <c r="P9" s="38"/>
      <c r="Q9" s="38"/>
      <c r="R9" s="12"/>
      <c r="S9" s="12"/>
      <c r="T9" s="12"/>
      <c r="U9" s="12"/>
      <c r="V9" s="12"/>
    </row>
    <row r="10" spans="1:22" ht="10.5" customHeight="1" x14ac:dyDescent="0.2">
      <c r="A10" s="68"/>
      <c r="B10" s="276" t="s">
        <v>167</v>
      </c>
      <c r="C10" s="111"/>
      <c r="D10" s="111"/>
      <c r="E10" s="111"/>
      <c r="F10" s="111"/>
      <c r="O10" s="12"/>
      <c r="P10" s="38"/>
      <c r="Q10" s="38"/>
      <c r="R10" s="12"/>
      <c r="S10" s="12"/>
      <c r="T10" s="12"/>
      <c r="U10" s="12"/>
      <c r="V10" s="12"/>
    </row>
    <row r="11" spans="1:22" ht="10.5" customHeight="1" x14ac:dyDescent="0.2">
      <c r="A11" s="68"/>
      <c r="O11" s="12"/>
      <c r="P11" s="38"/>
      <c r="Q11" s="38"/>
      <c r="R11" s="12"/>
      <c r="S11" s="12"/>
      <c r="T11" s="12"/>
      <c r="U11" s="12"/>
      <c r="V11" s="12"/>
    </row>
    <row r="12" spans="1:22" ht="15" customHeight="1" x14ac:dyDescent="0.2">
      <c r="A12" s="68"/>
      <c r="B12" s="191"/>
      <c r="C12" s="191"/>
      <c r="D12" s="191"/>
      <c r="E12" s="191"/>
      <c r="F12" s="191"/>
    </row>
    <row r="13" spans="1:22" ht="15" customHeight="1" x14ac:dyDescent="0.2">
      <c r="A13" s="68"/>
      <c r="E13" s="12"/>
      <c r="F13" s="38"/>
      <c r="G13" s="38"/>
      <c r="H13" s="12"/>
      <c r="I13" s="12"/>
      <c r="J13" s="12"/>
      <c r="K13" s="12"/>
      <c r="L13" s="12"/>
    </row>
    <row r="14" spans="1:22" ht="15" customHeight="1" x14ac:dyDescent="0.2">
      <c r="B14" s="147"/>
      <c r="C14" s="147"/>
      <c r="D14" s="147"/>
      <c r="E14" s="147"/>
      <c r="F14" s="147"/>
      <c r="G14" s="147"/>
      <c r="Q14" s="44"/>
      <c r="R14" s="44"/>
    </row>
    <row r="15" spans="1:22" ht="15" customHeight="1" x14ac:dyDescent="0.2">
      <c r="B15" s="147"/>
      <c r="C15" s="147"/>
      <c r="D15" s="147"/>
      <c r="E15" s="147"/>
      <c r="F15" s="147"/>
      <c r="G15" s="147"/>
      <c r="Q15" s="44"/>
      <c r="R15" s="44"/>
    </row>
    <row r="16" spans="1:22" ht="15" customHeight="1" x14ac:dyDescent="0.2">
      <c r="B16" s="193"/>
      <c r="C16" s="193"/>
      <c r="D16" s="193"/>
      <c r="E16" s="193"/>
      <c r="F16" s="193"/>
      <c r="G16" s="193"/>
    </row>
    <row r="17" spans="2:7" ht="15" customHeight="1" x14ac:dyDescent="0.2">
      <c r="B17" s="126"/>
      <c r="C17" s="194"/>
      <c r="D17" s="191"/>
      <c r="E17" s="194"/>
      <c r="F17" s="191"/>
      <c r="G17" s="195"/>
    </row>
    <row r="18" spans="2:7" ht="15" customHeight="1" x14ac:dyDescent="0.2">
      <c r="B18" s="126"/>
      <c r="C18" s="196"/>
      <c r="D18" s="191"/>
      <c r="E18" s="194"/>
      <c r="F18" s="191"/>
      <c r="G18" s="195"/>
    </row>
    <row r="19" spans="2:7" ht="15" customHeight="1" x14ac:dyDescent="0.2">
      <c r="B19" s="126"/>
      <c r="C19" s="196"/>
      <c r="D19" s="191"/>
      <c r="E19" s="194"/>
      <c r="F19" s="191"/>
      <c r="G19" s="195"/>
    </row>
    <row r="20" spans="2:7" ht="15" customHeight="1" x14ac:dyDescent="0.2">
      <c r="B20" s="126"/>
      <c r="C20" s="196"/>
      <c r="D20" s="191"/>
      <c r="E20" s="194"/>
      <c r="F20" s="191"/>
      <c r="G20" s="195"/>
    </row>
    <row r="21" spans="2:7" ht="15" customHeight="1" x14ac:dyDescent="0.2">
      <c r="B21" s="126"/>
      <c r="C21" s="196"/>
      <c r="D21" s="191"/>
      <c r="E21" s="194"/>
      <c r="F21" s="191"/>
      <c r="G21" s="195"/>
    </row>
    <row r="22" spans="2:7" ht="15" customHeight="1" x14ac:dyDescent="0.2">
      <c r="B22" s="126"/>
      <c r="C22" s="196"/>
      <c r="D22" s="191"/>
      <c r="E22" s="194"/>
      <c r="F22" s="191"/>
      <c r="G22" s="195"/>
    </row>
    <row r="23" spans="2:7" ht="15" customHeight="1" x14ac:dyDescent="0.2">
      <c r="B23" s="126"/>
      <c r="C23" s="196"/>
      <c r="D23" s="191"/>
      <c r="E23" s="194"/>
      <c r="F23" s="191"/>
      <c r="G23" s="195"/>
    </row>
    <row r="24" spans="2:7" ht="15" customHeight="1" x14ac:dyDescent="0.2">
      <c r="B24" s="126"/>
      <c r="C24" s="196"/>
      <c r="D24" s="191"/>
      <c r="E24" s="194"/>
      <c r="F24" s="191"/>
      <c r="G24" s="195"/>
    </row>
    <row r="25" spans="2:7" ht="15" customHeight="1" x14ac:dyDescent="0.2">
      <c r="B25" s="126"/>
      <c r="C25" s="196"/>
      <c r="D25" s="191"/>
      <c r="E25" s="194"/>
      <c r="F25" s="191"/>
      <c r="G25" s="195"/>
    </row>
    <row r="26" spans="2:7" ht="15" customHeight="1" x14ac:dyDescent="0.2">
      <c r="B26" s="126"/>
      <c r="C26" s="196"/>
      <c r="D26" s="191"/>
      <c r="E26" s="194"/>
      <c r="F26" s="191"/>
      <c r="G26" s="195"/>
    </row>
    <row r="27" spans="2:7" ht="15" customHeight="1" x14ac:dyDescent="0.2">
      <c r="B27" s="126"/>
      <c r="C27" s="196"/>
      <c r="D27" s="191"/>
      <c r="E27" s="194"/>
      <c r="F27" s="191"/>
      <c r="G27" s="195"/>
    </row>
    <row r="28" spans="2:7" ht="15" customHeight="1" x14ac:dyDescent="0.2">
      <c r="B28" s="126"/>
      <c r="C28" s="196"/>
      <c r="D28" s="191"/>
      <c r="E28" s="194"/>
      <c r="F28" s="191"/>
      <c r="G28" s="195"/>
    </row>
    <row r="29" spans="2:7" ht="15" customHeight="1" x14ac:dyDescent="0.2">
      <c r="B29" s="126"/>
      <c r="C29" s="196"/>
      <c r="D29" s="191"/>
      <c r="E29" s="194"/>
      <c r="F29" s="191"/>
      <c r="G29" s="195"/>
    </row>
    <row r="30" spans="2:7" ht="15" customHeight="1" x14ac:dyDescent="0.2">
      <c r="B30" s="126"/>
      <c r="C30" s="196"/>
      <c r="D30" s="191"/>
      <c r="E30" s="194"/>
      <c r="F30" s="191"/>
      <c r="G30" s="195"/>
    </row>
    <row r="31" spans="2:7" ht="15" customHeight="1" x14ac:dyDescent="0.2">
      <c r="B31" s="126"/>
      <c r="C31" s="196"/>
      <c r="D31" s="191"/>
      <c r="E31" s="194"/>
      <c r="F31" s="191"/>
      <c r="G31" s="195"/>
    </row>
    <row r="32" spans="2:7" ht="15" customHeight="1" x14ac:dyDescent="0.2">
      <c r="B32" s="126"/>
      <c r="C32" s="196"/>
      <c r="D32" s="191"/>
      <c r="E32" s="194"/>
      <c r="F32" s="191"/>
      <c r="G32" s="195"/>
    </row>
    <row r="33" spans="2:14" ht="15" customHeight="1" x14ac:dyDescent="0.2">
      <c r="B33" s="126"/>
      <c r="C33" s="196"/>
      <c r="D33" s="191"/>
      <c r="E33" s="194"/>
      <c r="F33" s="191"/>
      <c r="G33" s="195"/>
    </row>
    <row r="34" spans="2:14" ht="15" customHeight="1" x14ac:dyDescent="0.2">
      <c r="B34" s="126"/>
      <c r="C34" s="196"/>
      <c r="D34" s="191"/>
      <c r="E34" s="194"/>
      <c r="F34" s="191"/>
      <c r="G34" s="195"/>
    </row>
    <row r="35" spans="2:14" ht="15" customHeight="1" x14ac:dyDescent="0.2">
      <c r="B35" s="125"/>
      <c r="C35" s="36"/>
      <c r="D35" s="198"/>
      <c r="E35" s="197"/>
      <c r="F35" s="125"/>
      <c r="G35" s="197"/>
    </row>
    <row r="36" spans="2:14" ht="15" customHeight="1" x14ac:dyDescent="0.2">
      <c r="M36" s="36"/>
      <c r="N36" s="199"/>
    </row>
    <row r="37" spans="2:14" ht="10.5" customHeight="1" x14ac:dyDescent="0.2"/>
    <row r="38" spans="2:14" ht="10.5" customHeight="1" x14ac:dyDescent="0.2"/>
    <row r="39" spans="2:14" ht="10.5" customHeight="1" x14ac:dyDescent="0.2"/>
    <row r="40" spans="2:14" ht="10.5" customHeight="1" x14ac:dyDescent="0.2"/>
    <row r="41" spans="2:14" ht="10.5" customHeight="1" x14ac:dyDescent="0.2"/>
    <row r="42" spans="2:14" ht="10.5" customHeight="1" x14ac:dyDescent="0.2"/>
    <row r="43" spans="2:14" ht="10.5" customHeight="1" x14ac:dyDescent="0.2"/>
    <row r="44" spans="2:14" ht="10.5" customHeight="1" x14ac:dyDescent="0.2"/>
    <row r="45" spans="2:14" ht="10.5" customHeight="1" x14ac:dyDescent="0.2"/>
    <row r="46" spans="2:14" ht="10.5" customHeight="1" x14ac:dyDescent="0.2"/>
    <row r="47" spans="2:14" ht="10.5" customHeight="1" x14ac:dyDescent="0.2"/>
    <row r="48" spans="2:14" ht="10.5" customHeight="1" x14ac:dyDescent="0.2"/>
    <row r="49" spans="2:3" ht="10.5" customHeight="1" x14ac:dyDescent="0.2"/>
    <row r="50" spans="2:3" ht="10.5" customHeight="1" x14ac:dyDescent="0.2"/>
    <row r="51" spans="2:3" ht="10.5" customHeight="1" x14ac:dyDescent="0.2"/>
    <row r="52" spans="2:3" ht="10.5" customHeight="1" x14ac:dyDescent="0.2"/>
    <row r="53" spans="2:3" ht="10.5" customHeight="1" x14ac:dyDescent="0.2"/>
    <row r="54" spans="2:3" ht="10.5" customHeight="1" x14ac:dyDescent="0.2"/>
    <row r="55" spans="2:3" ht="10.5" customHeight="1" x14ac:dyDescent="0.2"/>
    <row r="56" spans="2:3" ht="10.5" customHeight="1" x14ac:dyDescent="0.2"/>
    <row r="57" spans="2:3" ht="10.5" customHeight="1" x14ac:dyDescent="0.2"/>
    <row r="58" spans="2:3" ht="10.5" customHeight="1" x14ac:dyDescent="0.2"/>
    <row r="59" spans="2:3" ht="10.5" customHeight="1" x14ac:dyDescent="0.2"/>
    <row r="60" spans="2:3" ht="10.5" customHeight="1" x14ac:dyDescent="0.2"/>
    <row r="61" spans="2:3" ht="10.5" customHeight="1" x14ac:dyDescent="0.2"/>
    <row r="62" spans="2:3" ht="10.5" customHeight="1" x14ac:dyDescent="0.2"/>
    <row r="63" spans="2:3" ht="10.5" customHeight="1" x14ac:dyDescent="0.2"/>
    <row r="64" spans="2:3" ht="10.5" customHeight="1" x14ac:dyDescent="0.2">
      <c r="B64" s="202">
        <v>0.72465525878661641</v>
      </c>
      <c r="C64" s="254" t="s">
        <v>128</v>
      </c>
    </row>
    <row r="65" spans="2:3" ht="10.5" customHeight="1" x14ac:dyDescent="0.2">
      <c r="B65" s="202">
        <v>0.27534474121338359</v>
      </c>
      <c r="C65" s="254" t="s">
        <v>129</v>
      </c>
    </row>
    <row r="66" spans="2:3" ht="10.5" customHeight="1" x14ac:dyDescent="0.2"/>
    <row r="67" spans="2:3" ht="10.5" customHeight="1" x14ac:dyDescent="0.2"/>
    <row r="68" spans="2:3" ht="10.5" customHeight="1" x14ac:dyDescent="0.2"/>
    <row r="69" spans="2:3" ht="10.5" customHeight="1" x14ac:dyDescent="0.2"/>
    <row r="70" spans="2:3" ht="10.5" customHeight="1" x14ac:dyDescent="0.2"/>
    <row r="71" spans="2:3" ht="10.5" customHeight="1" x14ac:dyDescent="0.2"/>
    <row r="72" spans="2:3" ht="10.5" customHeight="1" x14ac:dyDescent="0.2"/>
    <row r="73" spans="2:3" ht="10.5" customHeight="1" x14ac:dyDescent="0.2"/>
    <row r="74" spans="2:3" ht="10.5" customHeight="1" x14ac:dyDescent="0.2"/>
    <row r="75" spans="2:3" ht="10.5" customHeight="1" x14ac:dyDescent="0.2"/>
    <row r="76" spans="2:3" ht="10.5" customHeight="1" x14ac:dyDescent="0.2"/>
    <row r="77" spans="2:3" ht="10.5" customHeight="1" x14ac:dyDescent="0.2"/>
    <row r="78" spans="2:3" ht="10.5" customHeight="1" x14ac:dyDescent="0.2"/>
    <row r="79" spans="2:3" ht="10.5" customHeight="1" x14ac:dyDescent="0.2"/>
    <row r="80" spans="2:3" ht="10.5" customHeight="1" x14ac:dyDescent="0.2"/>
    <row r="81" spans="2:9" ht="10.5" customHeight="1" x14ac:dyDescent="0.2"/>
    <row r="82" spans="2:9" ht="10.5" customHeight="1" x14ac:dyDescent="0.2"/>
    <row r="83" spans="2:9" ht="10.5" customHeight="1" x14ac:dyDescent="0.2"/>
    <row r="84" spans="2:9" ht="10.5" customHeight="1" x14ac:dyDescent="0.2"/>
    <row r="85" spans="2:9" ht="10.5" customHeight="1" x14ac:dyDescent="0.2"/>
    <row r="86" spans="2:9" ht="10.5" customHeight="1" x14ac:dyDescent="0.2"/>
    <row r="87" spans="2:9" ht="10.5" customHeight="1" x14ac:dyDescent="0.2"/>
    <row r="88" spans="2:9" ht="10.5" customHeight="1" x14ac:dyDescent="0.2"/>
    <row r="89" spans="2:9" ht="10.5" customHeight="1" x14ac:dyDescent="0.2"/>
    <row r="90" spans="2:9" ht="10.5" customHeight="1" x14ac:dyDescent="0.2"/>
    <row r="91" spans="2:9" ht="10.5" customHeight="1" x14ac:dyDescent="0.2"/>
    <row r="92" spans="2:9" ht="10.5" customHeight="1" x14ac:dyDescent="0.2"/>
    <row r="93" spans="2:9" ht="10.5" customHeight="1" x14ac:dyDescent="0.2"/>
    <row r="94" spans="2:9" ht="10.5" customHeight="1" x14ac:dyDescent="0.2">
      <c r="B94" s="12"/>
      <c r="G94" s="12"/>
      <c r="I94" s="12"/>
    </row>
    <row r="95" spans="2:9" ht="10.5" customHeight="1" x14ac:dyDescent="0.2">
      <c r="B95" s="12"/>
      <c r="G95" s="93"/>
      <c r="I95" s="93"/>
    </row>
    <row r="96" spans="2:9" ht="10.5" customHeight="1" x14ac:dyDescent="0.2">
      <c r="B96" s="12"/>
      <c r="G96" s="12"/>
      <c r="I96" s="12"/>
    </row>
    <row r="97" spans="2:9" ht="10.5" customHeight="1" x14ac:dyDescent="0.2">
      <c r="B97" s="12"/>
      <c r="G97" s="12"/>
      <c r="I97" s="12"/>
    </row>
    <row r="98" spans="2:9" ht="10.5" customHeight="1" x14ac:dyDescent="0.2">
      <c r="B98" s="12"/>
      <c r="G98" s="12"/>
      <c r="I98" s="12"/>
    </row>
    <row r="99" spans="2:9" ht="10.5" customHeight="1" x14ac:dyDescent="0.2">
      <c r="B99" s="12"/>
    </row>
    <row r="100" spans="2:9" ht="10.5" customHeight="1" x14ac:dyDescent="0.2">
      <c r="B100" s="12"/>
      <c r="G100" s="12"/>
      <c r="I100" s="12"/>
    </row>
    <row r="101" spans="2:9" ht="10.5" customHeight="1" x14ac:dyDescent="0.2"/>
    <row r="102" spans="2:9" ht="10.5" customHeight="1" x14ac:dyDescent="0.2">
      <c r="B102" s="12"/>
      <c r="G102" s="12"/>
      <c r="I102" s="12"/>
    </row>
    <row r="103" spans="2:9" ht="10.5" customHeight="1" x14ac:dyDescent="0.2">
      <c r="B103" s="12"/>
      <c r="G103" s="93"/>
      <c r="I103" s="93"/>
    </row>
    <row r="104" spans="2:9" ht="10.5" customHeight="1" x14ac:dyDescent="0.2">
      <c r="B104" s="12"/>
      <c r="G104" s="12"/>
      <c r="I104" s="12"/>
    </row>
    <row r="105" spans="2:9" ht="10.5" customHeight="1" x14ac:dyDescent="0.2">
      <c r="B105" s="12"/>
      <c r="G105" s="12"/>
      <c r="I105" s="12"/>
    </row>
    <row r="106" spans="2:9" ht="10.5" customHeight="1" x14ac:dyDescent="0.2">
      <c r="B106" s="12"/>
      <c r="G106" s="12"/>
      <c r="I106" s="12"/>
    </row>
    <row r="107" spans="2:9" ht="10.5" customHeight="1" x14ac:dyDescent="0.2">
      <c r="B107" s="12"/>
      <c r="I107" s="12"/>
    </row>
    <row r="108" spans="2:9" ht="10.5" customHeight="1" x14ac:dyDescent="0.2">
      <c r="B108" s="12"/>
      <c r="G108" s="12"/>
      <c r="I108" s="12"/>
    </row>
    <row r="109" spans="2:9" ht="10.5" customHeight="1" x14ac:dyDescent="0.2"/>
    <row r="110" spans="2:9" ht="10.5" customHeight="1" x14ac:dyDescent="0.2"/>
    <row r="111" spans="2:9" ht="10.5" customHeight="1" x14ac:dyDescent="0.2"/>
    <row r="112" spans="2:9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  <row r="978" ht="10.5" customHeight="1" x14ac:dyDescent="0.2"/>
    <row r="979" ht="10.5" customHeight="1" x14ac:dyDescent="0.2"/>
    <row r="980" ht="10.5" customHeight="1" x14ac:dyDescent="0.2"/>
    <row r="981" ht="10.5" customHeight="1" x14ac:dyDescent="0.2"/>
    <row r="982" ht="10.5" customHeight="1" x14ac:dyDescent="0.2"/>
    <row r="983" ht="10.5" customHeight="1" x14ac:dyDescent="0.2"/>
    <row r="984" ht="10.5" customHeight="1" x14ac:dyDescent="0.2"/>
    <row r="985" ht="10.5" customHeight="1" x14ac:dyDescent="0.2"/>
    <row r="986" ht="10.5" customHeight="1" x14ac:dyDescent="0.2"/>
    <row r="987" ht="10.5" customHeight="1" x14ac:dyDescent="0.2"/>
    <row r="988" ht="10.5" customHeight="1" x14ac:dyDescent="0.2"/>
    <row r="989" ht="10.5" customHeight="1" x14ac:dyDescent="0.2"/>
    <row r="990" ht="10.5" customHeight="1" x14ac:dyDescent="0.2"/>
    <row r="991" ht="10.5" customHeight="1" x14ac:dyDescent="0.2"/>
    <row r="992" ht="10.5" customHeight="1" x14ac:dyDescent="0.2"/>
    <row r="993" ht="10.5" customHeight="1" x14ac:dyDescent="0.2"/>
    <row r="994" ht="10.5" customHeight="1" x14ac:dyDescent="0.2"/>
  </sheetData>
  <hyperlinks>
    <hyperlink ref="B7" location="Índice!A1" display="Informe censo de centros residenciales de servicios sociales" xr:uid="{14645E8D-1B72-43B7-A423-4A6A09B63CD2}"/>
  </hyperlinks>
  <pageMargins left="0.7" right="0.7" top="0.75" bottom="0.75" header="0.3" footer="0.3"/>
  <pageSetup paperSize="9" scale="73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075C3-DCD7-4484-BE6F-F5A91BA80AE2}">
  <sheetPr codeName="Hoja50">
    <tabColor rgb="FFC00000"/>
    <pageSetUpPr fitToPage="1"/>
  </sheetPr>
  <dimension ref="A4:AA1000"/>
  <sheetViews>
    <sheetView showGridLines="0" zoomScaleNormal="100" zoomScaleSheetLayoutView="100" workbookViewId="0"/>
  </sheetViews>
  <sheetFormatPr baseColWidth="10" defaultRowHeight="12.75" x14ac:dyDescent="0.2"/>
  <cols>
    <col min="1" max="1" width="1.7109375" style="96" customWidth="1"/>
    <col min="2" max="4" width="7.42578125" style="96" customWidth="1"/>
    <col min="5" max="5" width="2.28515625" style="96" customWidth="1"/>
    <col min="6" max="6" width="14.28515625" style="96" hidden="1" customWidth="1"/>
    <col min="7" max="10" width="7.42578125" style="96" customWidth="1"/>
    <col min="11" max="11" width="11.5703125" style="96" customWidth="1"/>
    <col min="12" max="12" width="10.42578125" style="96" customWidth="1"/>
    <col min="13" max="13" width="9" style="96" customWidth="1"/>
    <col min="14" max="14" width="9.28515625" style="96" customWidth="1"/>
    <col min="15" max="15" width="9" style="96" customWidth="1"/>
    <col min="16" max="16" width="9.28515625" style="96" customWidth="1"/>
    <col min="17" max="17" width="9" style="96" customWidth="1"/>
    <col min="18" max="18" width="9.28515625" style="96" customWidth="1"/>
    <col min="19" max="19" width="9.5703125" style="96" customWidth="1"/>
    <col min="20" max="22" width="7.42578125" style="96" customWidth="1"/>
    <col min="23" max="34" width="7.42578125" customWidth="1"/>
    <col min="35" max="48" width="8.5703125" customWidth="1"/>
  </cols>
  <sheetData>
    <row r="4" spans="2:17" x14ac:dyDescent="0.2">
      <c r="B4" s="276" t="s">
        <v>168</v>
      </c>
    </row>
    <row r="5" spans="2:17" x14ac:dyDescent="0.2">
      <c r="B5" s="323"/>
    </row>
    <row r="6" spans="2:17" x14ac:dyDescent="0.2"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</row>
    <row r="7" spans="2:17" x14ac:dyDescent="0.2">
      <c r="B7" s="189"/>
      <c r="C7" s="189"/>
      <c r="D7" s="189"/>
      <c r="E7" s="189"/>
      <c r="F7" s="189"/>
      <c r="G7" s="189" t="s">
        <v>88</v>
      </c>
      <c r="H7" s="189" t="s">
        <v>118</v>
      </c>
      <c r="I7" s="189" t="s">
        <v>122</v>
      </c>
      <c r="J7" s="189"/>
      <c r="K7" s="189" t="s">
        <v>88</v>
      </c>
      <c r="L7" s="189" t="s">
        <v>118</v>
      </c>
      <c r="M7" s="189" t="s">
        <v>122</v>
      </c>
      <c r="N7" s="189"/>
      <c r="O7" s="189"/>
      <c r="P7" s="189"/>
      <c r="Q7" s="189"/>
    </row>
    <row r="8" spans="2:17" x14ac:dyDescent="0.2">
      <c r="B8" s="189"/>
      <c r="C8" s="189"/>
      <c r="D8" s="189"/>
      <c r="E8" s="189"/>
      <c r="F8" s="189"/>
      <c r="G8" s="189">
        <v>3</v>
      </c>
      <c r="H8" s="189" t="s">
        <v>50</v>
      </c>
      <c r="I8" s="189">
        <v>0.60087719298245612</v>
      </c>
      <c r="J8" s="189"/>
      <c r="K8" s="189">
        <v>1</v>
      </c>
      <c r="L8" s="189" t="s">
        <v>53</v>
      </c>
      <c r="M8" s="189">
        <v>0.43361263293586849</v>
      </c>
      <c r="N8" s="189"/>
      <c r="O8" s="189"/>
      <c r="P8" s="189"/>
      <c r="Q8" s="189"/>
    </row>
    <row r="9" spans="2:17" x14ac:dyDescent="0.2">
      <c r="B9" s="189"/>
      <c r="C9" s="189"/>
      <c r="D9" s="189"/>
      <c r="E9" s="189"/>
      <c r="F9" s="189"/>
      <c r="G9" s="189">
        <v>4</v>
      </c>
      <c r="H9" s="189" t="s">
        <v>51</v>
      </c>
      <c r="I9" s="189">
        <v>0.62356478950246041</v>
      </c>
      <c r="J9" s="189"/>
      <c r="K9" s="189">
        <v>2</v>
      </c>
      <c r="L9" s="189" t="s">
        <v>54</v>
      </c>
      <c r="M9" s="189">
        <v>0.5765908436510222</v>
      </c>
      <c r="N9" s="189"/>
      <c r="O9" s="189"/>
      <c r="P9" s="189"/>
      <c r="Q9" s="189"/>
    </row>
    <row r="10" spans="2:17" x14ac:dyDescent="0.2">
      <c r="B10" s="189"/>
      <c r="C10" s="189"/>
      <c r="D10" s="189"/>
      <c r="E10" s="189"/>
      <c r="F10" s="189"/>
      <c r="G10" s="189">
        <v>5</v>
      </c>
      <c r="H10" s="189" t="s">
        <v>52</v>
      </c>
      <c r="I10" s="189">
        <v>0.70641394753678821</v>
      </c>
      <c r="J10" s="189"/>
      <c r="K10" s="189">
        <v>3</v>
      </c>
      <c r="L10" s="189" t="s">
        <v>50</v>
      </c>
      <c r="M10" s="189">
        <v>0.60087719298245612</v>
      </c>
      <c r="N10" s="189"/>
      <c r="O10" s="189"/>
      <c r="P10" s="189"/>
      <c r="Q10" s="189"/>
    </row>
    <row r="11" spans="2:17" x14ac:dyDescent="0.2">
      <c r="B11" s="189"/>
      <c r="C11" s="189"/>
      <c r="D11" s="189"/>
      <c r="E11" s="189"/>
      <c r="F11" s="189"/>
      <c r="G11" s="189">
        <v>1</v>
      </c>
      <c r="H11" s="189" t="s">
        <v>53</v>
      </c>
      <c r="I11" s="189">
        <v>0.43361263293586849</v>
      </c>
      <c r="J11" s="189"/>
      <c r="K11" s="189">
        <v>4</v>
      </c>
      <c r="L11" s="189" t="s">
        <v>51</v>
      </c>
      <c r="M11" s="189">
        <v>0.62356478950246041</v>
      </c>
      <c r="N11" s="189"/>
      <c r="O11" s="189"/>
      <c r="P11" s="189"/>
      <c r="Q11" s="189"/>
    </row>
    <row r="12" spans="2:17" x14ac:dyDescent="0.2">
      <c r="B12" s="189"/>
      <c r="C12" s="189"/>
      <c r="D12" s="189"/>
      <c r="E12" s="189"/>
      <c r="F12" s="189"/>
      <c r="G12" s="189">
        <v>2</v>
      </c>
      <c r="H12" s="189" t="s">
        <v>54</v>
      </c>
      <c r="I12" s="189">
        <v>0.5765908436510222</v>
      </c>
      <c r="J12" s="189"/>
      <c r="K12" s="189">
        <v>5</v>
      </c>
      <c r="L12" s="189" t="s">
        <v>52</v>
      </c>
      <c r="M12" s="189">
        <v>0.70641394753678821</v>
      </c>
      <c r="N12" s="189"/>
      <c r="O12" s="189"/>
      <c r="P12" s="189"/>
      <c r="Q12" s="189"/>
    </row>
    <row r="13" spans="2:17" x14ac:dyDescent="0.2"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</row>
    <row r="41" spans="2:24" ht="10.5" customHeight="1" x14ac:dyDescent="0.2">
      <c r="B41" s="108"/>
      <c r="C41" s="108"/>
      <c r="D41" s="108"/>
      <c r="E41" s="108"/>
      <c r="F41" s="108" t="e">
        <f>_xlfn.RANK.EQ(H41,H$41:H$45,1)+COUNTIF(H$41:H41,H41)-1</f>
        <v>#N/A</v>
      </c>
      <c r="G41" s="160"/>
      <c r="H41" s="324"/>
      <c r="I41" s="324"/>
      <c r="J41" s="325"/>
      <c r="K41" s="109"/>
      <c r="L41" s="326"/>
      <c r="M41" s="109"/>
      <c r="N41" s="153"/>
      <c r="O41" s="154"/>
      <c r="P41" s="153"/>
      <c r="Q41" s="327"/>
      <c r="R41" s="328"/>
      <c r="S41" s="161"/>
      <c r="U41" s="329"/>
      <c r="V41" s="106"/>
      <c r="W41" s="107"/>
      <c r="X41" s="189"/>
    </row>
    <row r="42" spans="2:24" ht="10.5" customHeight="1" x14ac:dyDescent="0.2">
      <c r="B42" s="108"/>
      <c r="C42" s="108"/>
      <c r="D42" s="108"/>
      <c r="E42" s="108"/>
      <c r="F42" s="108" t="e">
        <f>_xlfn.RANK.EQ(H42,H$41:H$45,1)+COUNTIF(H$41:H42,H42)-1</f>
        <v>#N/A</v>
      </c>
      <c r="G42" s="160"/>
      <c r="H42" s="324"/>
      <c r="I42" s="324"/>
      <c r="J42" s="325"/>
      <c r="K42" s="109"/>
      <c r="L42" s="326"/>
      <c r="M42" s="109"/>
      <c r="N42" s="153"/>
      <c r="O42" s="154"/>
      <c r="P42" s="153"/>
      <c r="Q42" s="327"/>
      <c r="R42" s="106"/>
      <c r="U42" s="106"/>
      <c r="V42" s="106"/>
      <c r="W42" s="189"/>
      <c r="X42" s="189"/>
    </row>
    <row r="43" spans="2:24" ht="10.5" customHeight="1" x14ac:dyDescent="0.2">
      <c r="B43" s="108"/>
      <c r="C43" s="108"/>
      <c r="D43" s="108"/>
      <c r="E43" s="108"/>
      <c r="F43" s="108" t="e">
        <f>_xlfn.RANK.EQ(H43,H$41:H$45,1)+COUNTIF(H$41:H43,H43)-1</f>
        <v>#N/A</v>
      </c>
      <c r="G43" s="160"/>
      <c r="H43" s="324"/>
      <c r="I43" s="324"/>
      <c r="J43" s="325"/>
      <c r="K43" s="109"/>
      <c r="L43" s="326"/>
      <c r="M43" s="109"/>
      <c r="N43" s="153"/>
      <c r="O43" s="154"/>
      <c r="P43" s="153"/>
      <c r="Q43" s="327"/>
      <c r="S43" s="106"/>
      <c r="W43" s="189"/>
      <c r="X43" s="189"/>
    </row>
    <row r="44" spans="2:24" ht="10.5" customHeight="1" x14ac:dyDescent="0.2">
      <c r="B44" s="108"/>
      <c r="C44" s="108"/>
      <c r="D44" s="108"/>
      <c r="E44" s="108"/>
      <c r="F44" s="108" t="e">
        <f>_xlfn.RANK.EQ(H44,H$41:H$45,1)+COUNTIF(H$41:H44,H44)-1</f>
        <v>#N/A</v>
      </c>
      <c r="G44" s="160"/>
      <c r="H44" s="324"/>
      <c r="I44" s="324"/>
      <c r="J44" s="325"/>
      <c r="K44" s="109"/>
      <c r="L44" s="326"/>
      <c r="M44" s="109"/>
      <c r="N44" s="153"/>
      <c r="O44" s="154"/>
      <c r="P44" s="153"/>
      <c r="Q44" s="327"/>
      <c r="R44" s="330"/>
      <c r="S44" s="330"/>
      <c r="W44" s="189"/>
      <c r="X44" s="189"/>
    </row>
    <row r="45" spans="2:24" ht="10.5" customHeight="1" x14ac:dyDescent="0.2">
      <c r="B45" s="108"/>
      <c r="C45" s="108"/>
      <c r="D45" s="108"/>
      <c r="E45" s="108"/>
      <c r="F45" s="108" t="e">
        <f>_xlfn.RANK.EQ(H45,H$41:H$45,1)+COUNTIF(H$41:H45,H45)-1</f>
        <v>#N/A</v>
      </c>
      <c r="G45" s="160"/>
      <c r="H45" s="324"/>
      <c r="I45" s="324"/>
      <c r="J45" s="325"/>
      <c r="K45" s="109"/>
      <c r="L45" s="326"/>
      <c r="M45" s="109"/>
      <c r="N45" s="153"/>
      <c r="O45" s="154"/>
      <c r="P45" s="153"/>
      <c r="Q45" s="327"/>
      <c r="R45" s="330"/>
      <c r="S45" s="330"/>
      <c r="W45" s="189"/>
      <c r="X45" s="189"/>
    </row>
    <row r="46" spans="2:24" ht="10.5" customHeight="1" x14ac:dyDescent="0.2">
      <c r="B46" s="108"/>
      <c r="C46" s="108"/>
      <c r="D46" s="108"/>
      <c r="E46" s="108"/>
      <c r="F46" s="106"/>
      <c r="G46" s="106"/>
      <c r="H46" s="106"/>
      <c r="I46" s="106"/>
      <c r="J46" s="106"/>
      <c r="K46" s="106"/>
      <c r="L46" s="159"/>
      <c r="M46" s="106"/>
      <c r="N46" s="153"/>
      <c r="O46" s="154"/>
      <c r="P46" s="153"/>
      <c r="Q46" s="327"/>
      <c r="R46" s="330"/>
      <c r="S46" s="330"/>
      <c r="W46" s="189"/>
      <c r="X46" s="189"/>
    </row>
    <row r="47" spans="2:24" ht="10.5" customHeight="1" x14ac:dyDescent="0.2"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60"/>
      <c r="M47" s="161"/>
      <c r="N47" s="153"/>
      <c r="O47" s="154"/>
      <c r="P47" s="153"/>
      <c r="Q47" s="331"/>
      <c r="R47" s="330"/>
      <c r="S47" s="330"/>
      <c r="W47" s="189"/>
      <c r="X47" s="189"/>
    </row>
    <row r="48" spans="2:24" ht="10.5" customHeight="1" x14ac:dyDescent="0.2"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60"/>
      <c r="M48" s="161"/>
      <c r="N48" s="153"/>
      <c r="O48" s="154"/>
      <c r="P48" s="153"/>
      <c r="Q48" s="332"/>
      <c r="R48" s="330"/>
      <c r="S48" s="330"/>
      <c r="T48" s="333"/>
      <c r="W48" s="189"/>
      <c r="X48" s="189"/>
    </row>
    <row r="49" spans="2:24" ht="10.5" customHeight="1" x14ac:dyDescent="0.2"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60"/>
      <c r="M49" s="161"/>
      <c r="N49" s="153"/>
      <c r="O49" s="154"/>
      <c r="P49" s="153"/>
      <c r="Q49" s="332"/>
      <c r="W49" s="189"/>
      <c r="X49" s="189"/>
    </row>
    <row r="50" spans="2:24" ht="10.5" customHeight="1" x14ac:dyDescent="0.2"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60"/>
      <c r="M50" s="161"/>
      <c r="N50" s="153"/>
      <c r="O50" s="154"/>
      <c r="P50" s="153"/>
      <c r="Q50" s="327"/>
      <c r="R50" s="328"/>
      <c r="S50" s="327"/>
      <c r="T50" s="328"/>
      <c r="U50" s="334"/>
      <c r="V50" s="335"/>
    </row>
    <row r="51" spans="2:24" ht="10.5" customHeight="1" x14ac:dyDescent="0.2"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60"/>
      <c r="M51" s="161"/>
      <c r="N51" s="153"/>
      <c r="O51" s="154"/>
      <c r="P51" s="153"/>
      <c r="Q51" s="327"/>
      <c r="R51" s="328"/>
      <c r="S51" s="327"/>
      <c r="T51" s="328"/>
      <c r="U51" s="334"/>
      <c r="V51" s="335"/>
    </row>
    <row r="52" spans="2:24" ht="10.5" customHeight="1" x14ac:dyDescent="0.2"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60"/>
      <c r="M52" s="161"/>
      <c r="N52" s="153"/>
      <c r="O52" s="154"/>
      <c r="P52" s="153"/>
      <c r="Q52" s="327"/>
      <c r="R52" s="328"/>
      <c r="S52" s="327"/>
      <c r="T52" s="328"/>
      <c r="U52" s="334"/>
      <c r="V52" s="335"/>
    </row>
    <row r="53" spans="2:24" ht="10.5" customHeight="1" x14ac:dyDescent="0.2"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60"/>
      <c r="M53" s="161"/>
      <c r="N53" s="153"/>
      <c r="O53" s="154"/>
      <c r="P53" s="153"/>
      <c r="Q53" s="327"/>
      <c r="R53" s="328"/>
      <c r="S53" s="327"/>
      <c r="T53" s="328"/>
      <c r="U53" s="334"/>
      <c r="V53" s="335"/>
    </row>
    <row r="54" spans="2:24" ht="10.5" customHeight="1" x14ac:dyDescent="0.2">
      <c r="B54" s="336"/>
      <c r="C54" s="336"/>
      <c r="D54" s="336"/>
      <c r="E54" s="336"/>
      <c r="F54" s="336"/>
      <c r="G54" s="336"/>
      <c r="H54" s="336"/>
      <c r="I54" s="336"/>
      <c r="J54" s="336"/>
      <c r="K54" s="336"/>
      <c r="L54" s="337"/>
      <c r="M54" s="338"/>
      <c r="N54" s="339"/>
      <c r="O54" s="331"/>
      <c r="P54" s="339"/>
      <c r="Q54" s="327"/>
      <c r="R54" s="328"/>
      <c r="S54" s="327"/>
      <c r="T54" s="328"/>
      <c r="U54" s="334"/>
      <c r="V54" s="335"/>
    </row>
    <row r="55" spans="2:24" ht="10.5" customHeight="1" x14ac:dyDescent="0.2">
      <c r="B55" s="336"/>
      <c r="C55" s="336"/>
      <c r="D55" s="336"/>
      <c r="E55" s="336"/>
      <c r="F55" s="336"/>
      <c r="G55" s="336"/>
      <c r="H55" s="336"/>
      <c r="I55" s="336"/>
      <c r="J55" s="336"/>
      <c r="K55" s="336"/>
      <c r="L55" s="337"/>
      <c r="M55" s="338"/>
      <c r="N55" s="339"/>
      <c r="O55" s="331"/>
      <c r="P55" s="339"/>
      <c r="Q55" s="327"/>
      <c r="R55" s="328"/>
      <c r="S55" s="327"/>
      <c r="T55" s="328"/>
      <c r="U55" s="334"/>
      <c r="V55" s="335"/>
    </row>
    <row r="56" spans="2:24" ht="10.5" customHeight="1" x14ac:dyDescent="0.2">
      <c r="B56" s="336"/>
      <c r="C56" s="336"/>
      <c r="D56" s="336"/>
      <c r="E56" s="336"/>
      <c r="F56" s="336"/>
      <c r="G56" s="336"/>
      <c r="H56" s="336"/>
      <c r="I56" s="336"/>
      <c r="J56" s="336"/>
      <c r="K56" s="336"/>
      <c r="L56" s="337"/>
      <c r="M56" s="338"/>
      <c r="N56" s="339"/>
      <c r="O56" s="331"/>
      <c r="P56" s="339"/>
      <c r="Q56" s="327"/>
      <c r="R56" s="328"/>
      <c r="S56" s="327"/>
      <c r="T56" s="328"/>
      <c r="U56" s="334"/>
      <c r="V56" s="335"/>
    </row>
    <row r="57" spans="2:24" ht="10.5" customHeight="1" x14ac:dyDescent="0.2">
      <c r="B57" s="336"/>
      <c r="C57" s="336"/>
      <c r="D57" s="336"/>
      <c r="E57" s="336"/>
      <c r="F57" s="336"/>
      <c r="G57" s="336"/>
      <c r="H57" s="336"/>
      <c r="I57" s="336"/>
      <c r="J57" s="336"/>
      <c r="K57" s="336"/>
      <c r="L57" s="337"/>
      <c r="M57" s="338"/>
      <c r="N57" s="339"/>
      <c r="O57" s="331"/>
      <c r="P57" s="339"/>
      <c r="Q57" s="327"/>
      <c r="R57" s="328"/>
      <c r="S57" s="327"/>
      <c r="T57" s="328"/>
      <c r="U57" s="334"/>
      <c r="V57" s="335"/>
    </row>
    <row r="58" spans="2:24" ht="10.5" customHeight="1" x14ac:dyDescent="0.2">
      <c r="B58" s="340"/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  <c r="O58" s="340"/>
      <c r="P58" s="340"/>
      <c r="Q58" s="327"/>
      <c r="R58" s="328"/>
      <c r="S58" s="327"/>
      <c r="T58" s="328"/>
      <c r="U58" s="334"/>
      <c r="V58" s="335"/>
    </row>
    <row r="59" spans="2:24" ht="10.5" customHeight="1" x14ac:dyDescent="0.2">
      <c r="B59" s="108"/>
      <c r="C59" s="108"/>
      <c r="D59" s="108"/>
      <c r="E59" s="341"/>
      <c r="F59" s="341"/>
      <c r="G59" s="332"/>
      <c r="H59" s="332"/>
      <c r="I59" s="332"/>
      <c r="J59" s="332"/>
      <c r="K59" s="332"/>
      <c r="L59" s="332"/>
      <c r="M59" s="332"/>
      <c r="N59" s="332"/>
      <c r="O59" s="332"/>
      <c r="P59" s="332"/>
      <c r="Q59" s="327"/>
      <c r="R59" s="328"/>
      <c r="S59" s="327"/>
      <c r="T59" s="328"/>
      <c r="U59" s="334"/>
      <c r="V59" s="335"/>
    </row>
    <row r="60" spans="2:24" ht="10.5" customHeight="1" x14ac:dyDescent="0.2">
      <c r="B60" s="108"/>
      <c r="C60" s="108"/>
      <c r="D60" s="108"/>
      <c r="E60" s="341"/>
      <c r="F60" s="341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27"/>
      <c r="R60" s="328"/>
      <c r="S60" s="327"/>
      <c r="T60" s="328"/>
      <c r="U60" s="334"/>
      <c r="V60" s="335"/>
    </row>
    <row r="61" spans="2:24" ht="10.5" customHeight="1" x14ac:dyDescent="0.2">
      <c r="B61" s="108"/>
      <c r="C61" s="108"/>
      <c r="D61" s="108"/>
      <c r="E61" s="341"/>
      <c r="F61" s="341"/>
      <c r="G61" s="332"/>
      <c r="H61" s="332"/>
      <c r="I61" s="332"/>
      <c r="J61" s="332"/>
      <c r="K61" s="332"/>
      <c r="L61" s="332"/>
      <c r="M61" s="332"/>
      <c r="N61" s="332"/>
      <c r="O61" s="332"/>
      <c r="P61" s="332"/>
      <c r="Q61" s="327"/>
      <c r="R61" s="328"/>
      <c r="S61" s="327"/>
      <c r="T61" s="328"/>
      <c r="U61" s="334"/>
      <c r="V61" s="335"/>
    </row>
    <row r="62" spans="2:24" ht="10.5" customHeight="1" x14ac:dyDescent="0.2">
      <c r="B62" s="108"/>
      <c r="C62" s="108"/>
      <c r="D62" s="108"/>
      <c r="E62" s="341"/>
      <c r="F62" s="341"/>
      <c r="G62" s="332"/>
      <c r="H62" s="332"/>
      <c r="I62" s="332"/>
      <c r="J62" s="332"/>
      <c r="K62" s="332"/>
      <c r="L62" s="332"/>
      <c r="M62" s="332"/>
      <c r="N62" s="332"/>
      <c r="O62" s="332"/>
      <c r="P62" s="332"/>
      <c r="Q62" s="327"/>
      <c r="R62" s="328"/>
      <c r="S62" s="327"/>
      <c r="T62" s="328"/>
      <c r="U62" s="334"/>
      <c r="V62" s="335"/>
    </row>
    <row r="63" spans="2:24" ht="10.5" customHeight="1" x14ac:dyDescent="0.2">
      <c r="B63" s="108"/>
      <c r="C63" s="108"/>
      <c r="D63" s="108"/>
      <c r="E63" s="341"/>
      <c r="F63" s="341"/>
      <c r="G63" s="332"/>
      <c r="H63" s="332"/>
      <c r="I63" s="332"/>
      <c r="J63" s="332"/>
      <c r="K63" s="332"/>
      <c r="L63" s="332"/>
      <c r="M63" s="332"/>
      <c r="N63" s="332"/>
      <c r="O63" s="332"/>
      <c r="P63" s="332"/>
      <c r="Q63" s="327"/>
      <c r="R63" s="328"/>
      <c r="S63" s="327"/>
      <c r="T63" s="328"/>
      <c r="U63" s="334"/>
      <c r="V63" s="335"/>
    </row>
    <row r="64" spans="2:24" ht="10.5" customHeight="1" x14ac:dyDescent="0.2">
      <c r="B64" s="108"/>
      <c r="C64" s="108"/>
      <c r="D64" s="108"/>
      <c r="E64" s="341"/>
      <c r="F64" s="341"/>
      <c r="G64" s="332"/>
      <c r="H64" s="332"/>
      <c r="I64" s="332"/>
      <c r="J64" s="332"/>
      <c r="K64" s="332"/>
      <c r="L64" s="332"/>
      <c r="M64" s="332"/>
      <c r="N64" s="332"/>
      <c r="O64" s="332"/>
      <c r="P64" s="332"/>
      <c r="Q64" s="327"/>
      <c r="R64" s="328"/>
      <c r="S64" s="327"/>
      <c r="T64" s="328"/>
      <c r="U64" s="334"/>
      <c r="V64" s="335"/>
    </row>
    <row r="65" spans="2:23" ht="10.5" customHeight="1" x14ac:dyDescent="0.2">
      <c r="B65" s="108"/>
      <c r="C65" s="108"/>
      <c r="D65" s="108"/>
      <c r="E65" s="341"/>
      <c r="F65" s="341"/>
      <c r="G65" s="342"/>
      <c r="H65" s="342"/>
      <c r="I65" s="342"/>
      <c r="J65" s="342"/>
      <c r="K65" s="342"/>
      <c r="L65" s="342"/>
      <c r="M65" s="342"/>
      <c r="N65" s="342"/>
      <c r="O65" s="342"/>
      <c r="P65" s="342"/>
      <c r="Q65" s="327"/>
      <c r="R65" s="328"/>
      <c r="S65" s="327"/>
      <c r="T65" s="328"/>
      <c r="U65" s="334"/>
      <c r="V65" s="335"/>
    </row>
    <row r="66" spans="2:23" ht="10.5" customHeight="1" x14ac:dyDescent="0.2">
      <c r="B66" s="108"/>
      <c r="C66" s="108"/>
      <c r="D66" s="108"/>
      <c r="E66" s="108"/>
      <c r="F66" s="108"/>
      <c r="G66" s="154"/>
      <c r="H66" s="154"/>
      <c r="I66" s="327"/>
      <c r="J66" s="328"/>
      <c r="K66" s="154"/>
      <c r="L66" s="154"/>
      <c r="M66" s="327"/>
      <c r="N66" s="328"/>
      <c r="O66" s="154"/>
      <c r="P66" s="154"/>
      <c r="Q66" s="327"/>
      <c r="R66" s="328"/>
      <c r="S66" s="327"/>
      <c r="T66" s="328"/>
      <c r="U66" s="331"/>
      <c r="V66" s="335"/>
    </row>
    <row r="67" spans="2:23" ht="10.5" customHeight="1" x14ac:dyDescent="0.2">
      <c r="B67" s="108"/>
      <c r="C67" s="108"/>
      <c r="D67" s="108"/>
      <c r="E67" s="108"/>
      <c r="F67" s="108"/>
      <c r="G67" s="154"/>
      <c r="H67" s="154"/>
      <c r="I67" s="327"/>
      <c r="J67" s="328"/>
      <c r="K67" s="154"/>
      <c r="L67" s="154"/>
      <c r="M67" s="327"/>
      <c r="N67" s="328"/>
      <c r="O67" s="154"/>
      <c r="P67" s="154"/>
      <c r="V67" s="106"/>
    </row>
    <row r="68" spans="2:23" ht="10.5" customHeight="1" x14ac:dyDescent="0.2">
      <c r="B68" s="108"/>
      <c r="C68" s="108"/>
      <c r="D68" s="108"/>
      <c r="E68" s="108"/>
      <c r="F68" s="108"/>
      <c r="G68" s="154"/>
      <c r="H68" s="154"/>
      <c r="I68" s="327"/>
      <c r="J68" s="328"/>
      <c r="K68" s="154"/>
      <c r="L68" s="154"/>
      <c r="M68" s="327"/>
      <c r="N68" s="328"/>
      <c r="O68" s="154"/>
      <c r="P68" s="154"/>
      <c r="V68" s="106"/>
      <c r="W68" s="38"/>
    </row>
    <row r="69" spans="2:23" ht="10.5" customHeight="1" x14ac:dyDescent="0.2">
      <c r="B69" s="108"/>
      <c r="C69" s="108"/>
      <c r="D69" s="108"/>
      <c r="E69" s="108"/>
      <c r="F69" s="108"/>
      <c r="G69" s="154"/>
      <c r="H69" s="154"/>
      <c r="I69" s="327"/>
      <c r="J69" s="328"/>
      <c r="K69" s="154"/>
      <c r="L69" s="154"/>
      <c r="M69" s="327"/>
      <c r="N69" s="328"/>
      <c r="O69" s="154"/>
      <c r="P69" s="154"/>
      <c r="V69" s="106"/>
      <c r="W69" s="38"/>
    </row>
    <row r="70" spans="2:23" ht="10.5" customHeight="1" x14ac:dyDescent="0.2">
      <c r="B70" s="108"/>
      <c r="C70" s="108"/>
      <c r="D70" s="108"/>
      <c r="E70" s="108"/>
      <c r="F70" s="108"/>
      <c r="G70" s="154"/>
      <c r="H70" s="154"/>
      <c r="I70" s="327"/>
      <c r="J70" s="328"/>
      <c r="K70" s="154"/>
      <c r="L70" s="154"/>
      <c r="M70" s="327"/>
      <c r="N70" s="328"/>
      <c r="O70" s="154"/>
      <c r="P70" s="154"/>
      <c r="V70" s="106"/>
      <c r="W70" s="38"/>
    </row>
    <row r="71" spans="2:23" ht="10.5" customHeight="1" x14ac:dyDescent="0.2">
      <c r="B71" s="108"/>
      <c r="C71" s="108"/>
      <c r="D71" s="108"/>
      <c r="E71" s="108"/>
      <c r="F71" s="108"/>
      <c r="G71" s="154"/>
      <c r="H71" s="154"/>
      <c r="I71" s="327"/>
      <c r="J71" s="328"/>
      <c r="K71" s="154"/>
      <c r="L71" s="154"/>
      <c r="M71" s="327"/>
      <c r="N71" s="328"/>
      <c r="O71" s="154"/>
      <c r="P71" s="154"/>
      <c r="V71" s="106"/>
      <c r="W71" s="38"/>
    </row>
    <row r="72" spans="2:23" ht="10.5" customHeight="1" x14ac:dyDescent="0.2">
      <c r="B72" s="108"/>
      <c r="C72" s="108"/>
      <c r="D72" s="108"/>
      <c r="E72" s="108"/>
      <c r="F72" s="108"/>
      <c r="G72" s="154"/>
      <c r="H72" s="154"/>
      <c r="I72" s="327"/>
      <c r="J72" s="328"/>
      <c r="K72" s="154"/>
      <c r="L72" s="154"/>
      <c r="M72" s="327"/>
      <c r="N72" s="328"/>
      <c r="O72" s="154"/>
      <c r="P72" s="154"/>
      <c r="V72" s="106"/>
      <c r="W72" s="38"/>
    </row>
    <row r="73" spans="2:23" ht="10.5" customHeight="1" x14ac:dyDescent="0.2">
      <c r="B73" s="108"/>
      <c r="C73" s="108"/>
      <c r="D73" s="108"/>
      <c r="E73" s="108"/>
      <c r="F73" s="108"/>
      <c r="G73" s="154"/>
      <c r="H73" s="154"/>
      <c r="I73" s="327"/>
      <c r="J73" s="328"/>
      <c r="K73" s="154"/>
      <c r="L73" s="154"/>
      <c r="M73" s="327"/>
      <c r="N73" s="328"/>
      <c r="O73" s="154"/>
      <c r="P73" s="154"/>
      <c r="V73" s="106"/>
      <c r="W73" s="38"/>
    </row>
    <row r="74" spans="2:23" ht="10.5" customHeight="1" x14ac:dyDescent="0.2">
      <c r="B74" s="108"/>
      <c r="C74" s="108"/>
      <c r="D74" s="108"/>
      <c r="E74" s="108"/>
      <c r="F74" s="108"/>
      <c r="G74" s="154"/>
      <c r="H74" s="154"/>
      <c r="I74" s="327"/>
      <c r="J74" s="328"/>
      <c r="K74" s="154"/>
      <c r="L74" s="154"/>
      <c r="M74" s="327"/>
      <c r="N74" s="328"/>
      <c r="O74" s="154"/>
      <c r="P74" s="154"/>
      <c r="V74" s="106"/>
      <c r="W74" s="38"/>
    </row>
    <row r="75" spans="2:23" ht="10.5" customHeight="1" x14ac:dyDescent="0.2">
      <c r="B75" s="108"/>
      <c r="C75" s="108"/>
      <c r="D75" s="108"/>
      <c r="E75" s="108"/>
      <c r="F75" s="108"/>
      <c r="G75" s="154"/>
      <c r="H75" s="154"/>
      <c r="I75" s="327"/>
      <c r="J75" s="328"/>
      <c r="K75" s="154"/>
      <c r="L75" s="154"/>
      <c r="M75" s="327"/>
      <c r="N75" s="328"/>
      <c r="O75" s="154"/>
      <c r="P75" s="154"/>
      <c r="V75" s="106"/>
      <c r="W75" s="38"/>
    </row>
    <row r="76" spans="2:23" ht="10.5" customHeight="1" x14ac:dyDescent="0.2">
      <c r="B76" s="108"/>
      <c r="C76" s="108"/>
      <c r="D76" s="108"/>
      <c r="E76" s="108"/>
      <c r="F76" s="108"/>
      <c r="G76" s="154"/>
      <c r="H76" s="154"/>
      <c r="I76" s="327"/>
      <c r="J76" s="328"/>
      <c r="K76" s="154"/>
      <c r="L76" s="154"/>
      <c r="M76" s="327"/>
      <c r="N76" s="328"/>
      <c r="O76" s="154"/>
      <c r="P76" s="154"/>
      <c r="V76" s="106"/>
      <c r="W76" s="38"/>
    </row>
    <row r="77" spans="2:23" ht="10.5" customHeight="1" x14ac:dyDescent="0.2">
      <c r="B77" s="108"/>
      <c r="C77" s="108"/>
      <c r="D77" s="108"/>
      <c r="E77" s="108"/>
      <c r="F77" s="108"/>
      <c r="G77" s="154"/>
      <c r="H77" s="154"/>
      <c r="I77" s="327"/>
      <c r="J77" s="328"/>
      <c r="K77" s="154"/>
      <c r="L77" s="154"/>
      <c r="M77" s="327"/>
      <c r="N77" s="328"/>
      <c r="O77" s="154"/>
      <c r="P77" s="154"/>
      <c r="V77" s="106"/>
      <c r="W77" s="38"/>
    </row>
    <row r="78" spans="2:23" ht="10.5" customHeight="1" x14ac:dyDescent="0.2">
      <c r="B78" s="108"/>
      <c r="C78" s="108"/>
      <c r="D78" s="108"/>
      <c r="E78" s="108"/>
      <c r="F78" s="108"/>
      <c r="G78" s="154"/>
      <c r="H78" s="154"/>
      <c r="I78" s="327"/>
      <c r="J78" s="328"/>
      <c r="K78" s="154"/>
      <c r="L78" s="154"/>
      <c r="M78" s="327"/>
      <c r="N78" s="328"/>
      <c r="O78" s="154"/>
      <c r="P78" s="154"/>
      <c r="V78" s="106"/>
      <c r="W78" s="38"/>
    </row>
    <row r="79" spans="2:23" ht="10.5" customHeight="1" x14ac:dyDescent="0.2">
      <c r="B79" s="108"/>
      <c r="C79" s="108"/>
      <c r="D79" s="108"/>
      <c r="E79" s="108"/>
      <c r="F79" s="108"/>
      <c r="G79" s="154"/>
      <c r="H79" s="154"/>
      <c r="I79" s="327"/>
      <c r="J79" s="328"/>
      <c r="K79" s="154"/>
      <c r="L79" s="154"/>
      <c r="M79" s="327"/>
      <c r="N79" s="328"/>
      <c r="O79" s="154"/>
      <c r="P79" s="154"/>
      <c r="V79" s="106"/>
      <c r="W79" s="38"/>
    </row>
    <row r="80" spans="2:23" ht="10.5" customHeight="1" x14ac:dyDescent="0.2">
      <c r="B80" s="108"/>
      <c r="C80" s="108"/>
      <c r="D80" s="108"/>
      <c r="E80" s="108"/>
      <c r="F80" s="108"/>
      <c r="G80" s="154"/>
      <c r="H80" s="154"/>
      <c r="I80" s="327"/>
      <c r="J80" s="328"/>
      <c r="K80" s="154"/>
      <c r="L80" s="154"/>
      <c r="M80" s="327"/>
      <c r="N80" s="328"/>
      <c r="O80" s="154"/>
      <c r="P80" s="154"/>
      <c r="V80" s="106"/>
      <c r="W80" s="38"/>
    </row>
    <row r="81" spans="1:27" ht="10.5" customHeight="1" x14ac:dyDescent="0.2">
      <c r="B81" s="108"/>
      <c r="C81" s="108"/>
      <c r="D81" s="108"/>
      <c r="E81" s="108"/>
      <c r="F81" s="108"/>
      <c r="G81" s="154"/>
      <c r="H81" s="154"/>
      <c r="I81" s="327"/>
      <c r="J81" s="328"/>
      <c r="K81" s="154"/>
      <c r="L81" s="154"/>
      <c r="M81" s="327"/>
      <c r="N81" s="328"/>
      <c r="O81" s="154"/>
      <c r="P81" s="154"/>
      <c r="V81" s="106"/>
      <c r="W81" s="38"/>
    </row>
    <row r="82" spans="1:27" ht="10.5" customHeight="1" x14ac:dyDescent="0.2">
      <c r="B82" s="108"/>
      <c r="C82" s="108"/>
      <c r="D82" s="108"/>
      <c r="E82" s="108"/>
      <c r="F82" s="108"/>
      <c r="G82" s="154"/>
      <c r="H82" s="154"/>
      <c r="I82" s="327"/>
      <c r="J82" s="328"/>
      <c r="K82" s="154"/>
      <c r="L82" s="154"/>
      <c r="M82" s="327"/>
      <c r="N82" s="328"/>
      <c r="O82" s="154"/>
      <c r="P82" s="154"/>
      <c r="V82" s="106"/>
      <c r="W82" s="38"/>
    </row>
    <row r="83" spans="1:27" ht="10.5" customHeight="1" x14ac:dyDescent="0.2">
      <c r="B83" s="108"/>
      <c r="C83" s="108"/>
      <c r="D83" s="108"/>
      <c r="E83" s="108"/>
      <c r="F83" s="108"/>
      <c r="G83" s="154"/>
      <c r="H83" s="154"/>
      <c r="I83" s="327"/>
      <c r="J83" s="328"/>
      <c r="K83" s="154"/>
      <c r="L83" s="154"/>
      <c r="M83" s="327"/>
      <c r="N83" s="328"/>
      <c r="O83" s="154"/>
      <c r="P83" s="154"/>
      <c r="V83" s="106"/>
      <c r="W83" s="38"/>
    </row>
    <row r="84" spans="1:27" ht="10.5" customHeight="1" x14ac:dyDescent="0.2">
      <c r="B84" s="108"/>
      <c r="C84" s="108"/>
      <c r="D84" s="108"/>
      <c r="E84" s="108"/>
      <c r="F84" s="108"/>
      <c r="G84" s="327"/>
      <c r="H84" s="327"/>
      <c r="I84" s="327"/>
      <c r="J84" s="328"/>
      <c r="K84" s="327"/>
      <c r="L84" s="327"/>
      <c r="M84" s="327"/>
      <c r="N84" s="328"/>
      <c r="O84" s="327"/>
      <c r="P84" s="327"/>
      <c r="V84" s="106"/>
      <c r="W84" s="38"/>
    </row>
    <row r="85" spans="1:27" s="189" customFormat="1" ht="15" customHeight="1" x14ac:dyDescent="0.2">
      <c r="A85" s="96"/>
      <c r="B85" s="405" t="s">
        <v>5</v>
      </c>
      <c r="C85" s="405"/>
      <c r="D85" s="405"/>
      <c r="E85" s="405"/>
      <c r="F85" s="405"/>
      <c r="G85" s="405"/>
      <c r="H85" s="405"/>
      <c r="I85" s="405"/>
      <c r="J85" s="405"/>
      <c r="K85" s="405"/>
      <c r="L85" s="405"/>
      <c r="M85" s="405"/>
      <c r="N85" s="405"/>
      <c r="O85" s="405"/>
      <c r="P85" s="405"/>
      <c r="Q85" s="405"/>
      <c r="R85" s="405"/>
      <c r="S85" s="405"/>
      <c r="T85" s="343"/>
      <c r="U85" s="343"/>
      <c r="V85" s="96"/>
    </row>
    <row r="86" spans="1:27" s="189" customFormat="1" ht="15" customHeight="1" x14ac:dyDescent="0.2">
      <c r="A86" s="96"/>
      <c r="B86" s="405" t="s">
        <v>48</v>
      </c>
      <c r="C86" s="405"/>
      <c r="D86" s="405"/>
      <c r="E86" s="405"/>
      <c r="F86" s="405"/>
      <c r="G86" s="405" t="s">
        <v>190</v>
      </c>
      <c r="H86" s="405"/>
      <c r="I86" s="405"/>
      <c r="J86" s="405"/>
      <c r="K86" s="405"/>
      <c r="L86" s="406" t="s">
        <v>120</v>
      </c>
      <c r="M86" s="407" t="s">
        <v>128</v>
      </c>
      <c r="N86" s="407"/>
      <c r="O86" s="407" t="s">
        <v>129</v>
      </c>
      <c r="P86" s="407"/>
      <c r="Q86" s="407" t="s">
        <v>7</v>
      </c>
      <c r="R86" s="407"/>
      <c r="S86" s="408" t="s">
        <v>185</v>
      </c>
      <c r="T86" s="96"/>
      <c r="U86" s="96"/>
      <c r="V86" s="96"/>
      <c r="Y86" s="321"/>
      <c r="Z86" s="322"/>
      <c r="AA86" s="321"/>
    </row>
    <row r="87" spans="1:27" s="189" customFormat="1" ht="15" customHeight="1" x14ac:dyDescent="0.2">
      <c r="A87" s="96"/>
      <c r="B87" s="405"/>
      <c r="C87" s="405"/>
      <c r="D87" s="405"/>
      <c r="E87" s="405"/>
      <c r="F87" s="405"/>
      <c r="G87" s="405"/>
      <c r="H87" s="405"/>
      <c r="I87" s="405"/>
      <c r="J87" s="405"/>
      <c r="K87" s="405"/>
      <c r="L87" s="406"/>
      <c r="M87" s="407"/>
      <c r="N87" s="407"/>
      <c r="O87" s="407"/>
      <c r="P87" s="407"/>
      <c r="Q87" s="407"/>
      <c r="R87" s="407"/>
      <c r="S87" s="408"/>
      <c r="T87" s="96"/>
      <c r="U87" s="96"/>
      <c r="V87" s="96"/>
      <c r="Y87" s="321"/>
      <c r="Z87" s="322"/>
      <c r="AA87" s="321"/>
    </row>
    <row r="88" spans="1:27" s="189" customFormat="1" ht="15" customHeight="1" x14ac:dyDescent="0.2">
      <c r="A88" s="96"/>
      <c r="B88" s="405"/>
      <c r="C88" s="405"/>
      <c r="D88" s="405"/>
      <c r="E88" s="405"/>
      <c r="F88" s="405"/>
      <c r="G88" s="405"/>
      <c r="H88" s="405"/>
      <c r="I88" s="405"/>
      <c r="J88" s="405"/>
      <c r="K88" s="405"/>
      <c r="L88" s="406"/>
      <c r="M88" s="407"/>
      <c r="N88" s="407"/>
      <c r="O88" s="407"/>
      <c r="P88" s="407"/>
      <c r="Q88" s="407"/>
      <c r="R88" s="407"/>
      <c r="S88" s="408"/>
      <c r="T88" s="345"/>
      <c r="U88" s="96"/>
      <c r="V88" s="96"/>
      <c r="Y88" s="321"/>
      <c r="Z88" s="322"/>
      <c r="AA88" s="321"/>
    </row>
    <row r="89" spans="1:27" s="189" customFormat="1" ht="15" customHeight="1" x14ac:dyDescent="0.2">
      <c r="A89" s="96"/>
      <c r="B89" s="405"/>
      <c r="C89" s="405"/>
      <c r="D89" s="405"/>
      <c r="E89" s="405"/>
      <c r="F89" s="405"/>
      <c r="G89" s="405"/>
      <c r="H89" s="405"/>
      <c r="I89" s="405"/>
      <c r="J89" s="405"/>
      <c r="K89" s="405"/>
      <c r="L89" s="406"/>
      <c r="M89" s="407"/>
      <c r="N89" s="407"/>
      <c r="O89" s="407"/>
      <c r="P89" s="407"/>
      <c r="Q89" s="407"/>
      <c r="R89" s="407"/>
      <c r="S89" s="408"/>
      <c r="T89" s="96"/>
      <c r="U89" s="96"/>
      <c r="V89" s="96"/>
    </row>
    <row r="90" spans="1:27" s="189" customFormat="1" ht="32.25" customHeight="1" x14ac:dyDescent="0.2">
      <c r="A90" s="96"/>
      <c r="B90" s="405"/>
      <c r="C90" s="405"/>
      <c r="D90" s="405"/>
      <c r="E90" s="405"/>
      <c r="F90" s="405"/>
      <c r="G90" s="405"/>
      <c r="H90" s="405"/>
      <c r="I90" s="405"/>
      <c r="J90" s="405"/>
      <c r="K90" s="405"/>
      <c r="L90" s="406"/>
      <c r="M90" s="344" t="s">
        <v>8</v>
      </c>
      <c r="N90" s="344" t="s">
        <v>186</v>
      </c>
      <c r="O90" s="344" t="s">
        <v>8</v>
      </c>
      <c r="P90" s="344" t="s">
        <v>186</v>
      </c>
      <c r="Q90" s="344" t="s">
        <v>8</v>
      </c>
      <c r="R90" s="344" t="s">
        <v>77</v>
      </c>
      <c r="S90" s="344" t="s">
        <v>8</v>
      </c>
      <c r="T90" s="96"/>
      <c r="U90" s="96"/>
      <c r="V90" s="96"/>
    </row>
    <row r="91" spans="1:27" s="189" customFormat="1" ht="15" customHeight="1" x14ac:dyDescent="0.2">
      <c r="A91" s="96"/>
      <c r="B91" s="409" t="s">
        <v>50</v>
      </c>
      <c r="C91" s="409"/>
      <c r="D91" s="409"/>
      <c r="E91" s="409"/>
      <c r="F91" s="409"/>
      <c r="G91" s="410" t="s">
        <v>187</v>
      </c>
      <c r="H91" s="410"/>
      <c r="I91" s="410"/>
      <c r="J91" s="410"/>
      <c r="K91" s="410"/>
      <c r="L91" s="347">
        <f>((M91*1)+(O91*0.5))/$S$91</f>
        <v>0.50460405156537758</v>
      </c>
      <c r="M91" s="348">
        <v>456</v>
      </c>
      <c r="N91" s="349">
        <f t="shared" ref="N91:N114" si="0">IF(M91="","",M91/$Q91)</f>
        <v>0.71250000000000002</v>
      </c>
      <c r="O91" s="348">
        <v>184</v>
      </c>
      <c r="P91" s="349">
        <f t="shared" ref="P91:P114" si="1">IF(O91="","",O91/$Q91)</f>
        <v>0.28749999999999998</v>
      </c>
      <c r="Q91" s="350">
        <f>M91+O91</f>
        <v>640</v>
      </c>
      <c r="R91" s="351">
        <f>Q91/SUM(Q91:Q93)</f>
        <v>0.60606060606060608</v>
      </c>
      <c r="S91" s="411">
        <v>1086</v>
      </c>
      <c r="T91" s="345"/>
      <c r="U91" s="345"/>
      <c r="V91" s="96"/>
    </row>
    <row r="92" spans="1:27" s="189" customFormat="1" ht="15" customHeight="1" x14ac:dyDescent="0.2">
      <c r="A92" s="96"/>
      <c r="B92" s="409"/>
      <c r="C92" s="409"/>
      <c r="D92" s="409"/>
      <c r="E92" s="409"/>
      <c r="F92" s="409"/>
      <c r="G92" s="410" t="s">
        <v>188</v>
      </c>
      <c r="H92" s="410"/>
      <c r="I92" s="410"/>
      <c r="J92" s="410"/>
      <c r="K92" s="410"/>
      <c r="L92" s="347">
        <f>((M92*1)+(O92*0.5))/$S$91</f>
        <v>0.14502762430939226</v>
      </c>
      <c r="M92" s="348">
        <v>128</v>
      </c>
      <c r="N92" s="349">
        <f t="shared" si="0"/>
        <v>0.68449197860962563</v>
      </c>
      <c r="O92" s="348">
        <v>59</v>
      </c>
      <c r="P92" s="349">
        <f t="shared" si="1"/>
        <v>0.31550802139037432</v>
      </c>
      <c r="Q92" s="350">
        <f>M92+O92</f>
        <v>187</v>
      </c>
      <c r="R92" s="351">
        <f>Q92/SUM(Q91:Q93)</f>
        <v>0.17708333333333334</v>
      </c>
      <c r="S92" s="411"/>
      <c r="T92" s="96"/>
      <c r="U92" s="96"/>
      <c r="V92" s="96"/>
    </row>
    <row r="93" spans="1:27" s="189" customFormat="1" ht="15" customHeight="1" x14ac:dyDescent="0.2">
      <c r="A93" s="96"/>
      <c r="B93" s="409"/>
      <c r="C93" s="409"/>
      <c r="D93" s="409"/>
      <c r="E93" s="409"/>
      <c r="F93" s="409"/>
      <c r="G93" s="410" t="s">
        <v>191</v>
      </c>
      <c r="H93" s="410"/>
      <c r="I93" s="410"/>
      <c r="J93" s="410"/>
      <c r="K93" s="410"/>
      <c r="L93" s="347">
        <f>((M93*1)+(O93*0.5))/$S$91</f>
        <v>0.18139963167587478</v>
      </c>
      <c r="M93" s="348">
        <v>165</v>
      </c>
      <c r="N93" s="349">
        <f t="shared" si="0"/>
        <v>0.72052401746724892</v>
      </c>
      <c r="O93" s="348">
        <v>64</v>
      </c>
      <c r="P93" s="349">
        <f t="shared" si="1"/>
        <v>0.27947598253275108</v>
      </c>
      <c r="Q93" s="350">
        <f>M93+O93</f>
        <v>229</v>
      </c>
      <c r="R93" s="351">
        <f>Q93/SUM(Q91:Q93)</f>
        <v>0.21685606060606061</v>
      </c>
      <c r="S93" s="411"/>
      <c r="T93" s="96"/>
      <c r="U93" s="96"/>
      <c r="V93" s="96"/>
    </row>
    <row r="94" spans="1:27" s="189" customFormat="1" ht="15" customHeight="1" x14ac:dyDescent="0.2">
      <c r="A94" s="96"/>
      <c r="B94" s="409"/>
      <c r="C94" s="409"/>
      <c r="D94" s="409"/>
      <c r="E94" s="409"/>
      <c r="F94" s="409"/>
      <c r="G94" s="410" t="s">
        <v>7</v>
      </c>
      <c r="H94" s="410"/>
      <c r="I94" s="410"/>
      <c r="J94" s="410"/>
      <c r="K94" s="410"/>
      <c r="L94" s="347">
        <f>((M94*1)+(O94*0.5))/$S$91</f>
        <v>0.83103130755064458</v>
      </c>
      <c r="M94" s="352">
        <f>SUM(M91:M93)</f>
        <v>749</v>
      </c>
      <c r="N94" s="353">
        <f t="shared" si="0"/>
        <v>0.70928030303030298</v>
      </c>
      <c r="O94" s="352">
        <f>SUM(O91:O93)</f>
        <v>307</v>
      </c>
      <c r="P94" s="353">
        <f t="shared" si="1"/>
        <v>0.29071969696969696</v>
      </c>
      <c r="Q94" s="352">
        <f>SUM(Q91:Q93)</f>
        <v>1056</v>
      </c>
      <c r="R94" s="351">
        <f>Q94/SUM(Q91:Q93)</f>
        <v>1</v>
      </c>
      <c r="S94" s="411"/>
      <c r="T94" s="96"/>
      <c r="U94" s="96"/>
      <c r="V94" s="96"/>
    </row>
    <row r="95" spans="1:27" s="189" customFormat="1" ht="15" customHeight="1" x14ac:dyDescent="0.2">
      <c r="A95" s="96"/>
      <c r="B95" s="409" t="s">
        <v>51</v>
      </c>
      <c r="C95" s="409"/>
      <c r="D95" s="409"/>
      <c r="E95" s="409"/>
      <c r="F95" s="409"/>
      <c r="G95" s="410" t="s">
        <v>187</v>
      </c>
      <c r="H95" s="410"/>
      <c r="I95" s="410"/>
      <c r="J95" s="410"/>
      <c r="K95" s="410"/>
      <c r="L95" s="347">
        <f>((M95*1)+(O95*0.5))/$S$95</f>
        <v>0.52340523175768705</v>
      </c>
      <c r="M95" s="348">
        <v>938</v>
      </c>
      <c r="N95" s="349">
        <f t="shared" si="0"/>
        <v>0.69843633655994042</v>
      </c>
      <c r="O95" s="348">
        <v>405</v>
      </c>
      <c r="P95" s="349">
        <f t="shared" si="1"/>
        <v>0.30156366344005958</v>
      </c>
      <c r="Q95" s="350">
        <f>M95+O95</f>
        <v>1343</v>
      </c>
      <c r="R95" s="351">
        <f>Q95/SUM(Q95:Q97)</f>
        <v>0.62494183341088883</v>
      </c>
      <c r="S95" s="411">
        <v>2179</v>
      </c>
      <c r="T95" s="96"/>
      <c r="U95" s="96"/>
      <c r="V95" s="96"/>
    </row>
    <row r="96" spans="1:27" s="189" customFormat="1" ht="15" customHeight="1" x14ac:dyDescent="0.2">
      <c r="A96" s="96"/>
      <c r="B96" s="409"/>
      <c r="C96" s="409"/>
      <c r="D96" s="409"/>
      <c r="E96" s="409"/>
      <c r="F96" s="409"/>
      <c r="G96" s="410" t="s">
        <v>188</v>
      </c>
      <c r="H96" s="410"/>
      <c r="I96" s="410"/>
      <c r="J96" s="410"/>
      <c r="K96" s="410"/>
      <c r="L96" s="347">
        <f>((M96*1)+(O96*0.5))/$S$95</f>
        <v>0.1372189077558513</v>
      </c>
      <c r="M96" s="348">
        <v>226</v>
      </c>
      <c r="N96" s="349">
        <f t="shared" si="0"/>
        <v>0.60752688172043012</v>
      </c>
      <c r="O96" s="348">
        <v>146</v>
      </c>
      <c r="P96" s="349">
        <f t="shared" si="1"/>
        <v>0.39247311827956988</v>
      </c>
      <c r="Q96" s="350">
        <f>M96+O96</f>
        <v>372</v>
      </c>
      <c r="R96" s="351">
        <f>Q96/SUM(Q95:Q97)</f>
        <v>0.17310376919497442</v>
      </c>
      <c r="S96" s="411"/>
      <c r="T96" s="96"/>
      <c r="U96" s="96"/>
      <c r="V96" s="96"/>
    </row>
    <row r="97" spans="1:22" s="189" customFormat="1" ht="15" customHeight="1" x14ac:dyDescent="0.2">
      <c r="A97" s="96"/>
      <c r="B97" s="409"/>
      <c r="C97" s="409"/>
      <c r="D97" s="409"/>
      <c r="E97" s="409"/>
      <c r="F97" s="409"/>
      <c r="G97" s="410" t="s">
        <v>191</v>
      </c>
      <c r="H97" s="410"/>
      <c r="I97" s="410"/>
      <c r="J97" s="410"/>
      <c r="K97" s="410"/>
      <c r="L97" s="347">
        <f>((M97*1)+(O97*0.5))/$S$95</f>
        <v>0.16704910509407986</v>
      </c>
      <c r="M97" s="348">
        <v>294</v>
      </c>
      <c r="N97" s="349">
        <f t="shared" si="0"/>
        <v>0.67741935483870963</v>
      </c>
      <c r="O97" s="348">
        <v>140</v>
      </c>
      <c r="P97" s="349">
        <f t="shared" si="1"/>
        <v>0.32258064516129031</v>
      </c>
      <c r="Q97" s="350">
        <f>M97+O97</f>
        <v>434</v>
      </c>
      <c r="R97" s="351">
        <f>Q97/SUM(Q95:Q97)</f>
        <v>0.20195439739413681</v>
      </c>
      <c r="S97" s="411"/>
      <c r="T97" s="96"/>
      <c r="U97" s="96"/>
      <c r="V97" s="96"/>
    </row>
    <row r="98" spans="1:22" s="189" customFormat="1" ht="15" customHeight="1" x14ac:dyDescent="0.2">
      <c r="A98" s="96"/>
      <c r="B98" s="409"/>
      <c r="C98" s="409"/>
      <c r="D98" s="409"/>
      <c r="E98" s="409"/>
      <c r="F98" s="409"/>
      <c r="G98" s="410" t="s">
        <v>7</v>
      </c>
      <c r="H98" s="410"/>
      <c r="I98" s="410"/>
      <c r="J98" s="410"/>
      <c r="K98" s="410"/>
      <c r="L98" s="347">
        <f>((M98*1)+(O98*0.5))/$S$95</f>
        <v>0.82767324460761815</v>
      </c>
      <c r="M98" s="352">
        <f>SUM(M95:M97)</f>
        <v>1458</v>
      </c>
      <c r="N98" s="353">
        <f t="shared" si="0"/>
        <v>0.67845509539320614</v>
      </c>
      <c r="O98" s="352">
        <f>SUM(O95:O97)</f>
        <v>691</v>
      </c>
      <c r="P98" s="353">
        <f t="shared" si="1"/>
        <v>0.32154490460679386</v>
      </c>
      <c r="Q98" s="352">
        <f>SUM(Q95:Q97)</f>
        <v>2149</v>
      </c>
      <c r="R98" s="351">
        <f>Q98/SUM(Q95:Q97)</f>
        <v>1</v>
      </c>
      <c r="S98" s="411"/>
      <c r="T98" s="96"/>
      <c r="U98" s="96"/>
      <c r="V98" s="96"/>
    </row>
    <row r="99" spans="1:22" s="189" customFormat="1" ht="15" customHeight="1" x14ac:dyDescent="0.2">
      <c r="A99" s="96"/>
      <c r="B99" s="409" t="s">
        <v>52</v>
      </c>
      <c r="C99" s="409"/>
      <c r="D99" s="409"/>
      <c r="E99" s="409"/>
      <c r="F99" s="409"/>
      <c r="G99" s="410" t="s">
        <v>187</v>
      </c>
      <c r="H99" s="410"/>
      <c r="I99" s="410"/>
      <c r="J99" s="410"/>
      <c r="K99" s="410"/>
      <c r="L99" s="347">
        <f>((M99*1)+(O99*0.5))/$S$99</f>
        <v>0.51709401709401714</v>
      </c>
      <c r="M99" s="348">
        <v>4107</v>
      </c>
      <c r="N99" s="349">
        <f t="shared" si="0"/>
        <v>0.86902242911553107</v>
      </c>
      <c r="O99" s="348">
        <v>619</v>
      </c>
      <c r="P99" s="349">
        <f t="shared" si="1"/>
        <v>0.1309775708844689</v>
      </c>
      <c r="Q99" s="350">
        <f>M99+O99</f>
        <v>4726</v>
      </c>
      <c r="R99" s="351">
        <f>Q99/SUM(Q99:Q101)</f>
        <v>0.52146088491669429</v>
      </c>
      <c r="S99" s="411">
        <v>8541</v>
      </c>
      <c r="T99" s="96"/>
      <c r="U99" s="96"/>
      <c r="V99" s="96"/>
    </row>
    <row r="100" spans="1:22" s="189" customFormat="1" ht="15" customHeight="1" x14ac:dyDescent="0.2">
      <c r="A100" s="96"/>
      <c r="B100" s="409"/>
      <c r="C100" s="409"/>
      <c r="D100" s="409"/>
      <c r="E100" s="409"/>
      <c r="F100" s="409"/>
      <c r="G100" s="410" t="s">
        <v>188</v>
      </c>
      <c r="H100" s="410"/>
      <c r="I100" s="410"/>
      <c r="J100" s="410"/>
      <c r="K100" s="410"/>
      <c r="L100" s="347">
        <f>((M100*1)+(O100*0.5))/$S$99</f>
        <v>0.16028568083362604</v>
      </c>
      <c r="M100" s="348">
        <v>1258</v>
      </c>
      <c r="N100" s="349">
        <f t="shared" si="0"/>
        <v>0.85</v>
      </c>
      <c r="O100" s="348">
        <v>222</v>
      </c>
      <c r="P100" s="349">
        <f t="shared" si="1"/>
        <v>0.15</v>
      </c>
      <c r="Q100" s="350">
        <f>M100+O100</f>
        <v>1480</v>
      </c>
      <c r="R100" s="351">
        <f>Q100/SUM(Q99:Q101)</f>
        <v>0.16330133509875316</v>
      </c>
      <c r="S100" s="411"/>
      <c r="T100" s="96"/>
      <c r="U100" s="96"/>
      <c r="V100" s="96"/>
    </row>
    <row r="101" spans="1:22" s="189" customFormat="1" ht="15" customHeight="1" x14ac:dyDescent="0.2">
      <c r="A101" s="96"/>
      <c r="B101" s="409"/>
      <c r="C101" s="409"/>
      <c r="D101" s="409"/>
      <c r="E101" s="409"/>
      <c r="F101" s="409"/>
      <c r="G101" s="410" t="s">
        <v>191</v>
      </c>
      <c r="H101" s="410"/>
      <c r="I101" s="410"/>
      <c r="J101" s="410"/>
      <c r="K101" s="410"/>
      <c r="L101" s="347">
        <f>((M101*1)+(O101*0.5))/$S$99</f>
        <v>0.31676618662920031</v>
      </c>
      <c r="M101" s="348">
        <v>2554</v>
      </c>
      <c r="N101" s="349">
        <f t="shared" si="0"/>
        <v>0.8939446972348617</v>
      </c>
      <c r="O101" s="348">
        <v>303</v>
      </c>
      <c r="P101" s="349">
        <f t="shared" si="1"/>
        <v>0.10605530276513826</v>
      </c>
      <c r="Q101" s="350">
        <f>M101+O101</f>
        <v>2857</v>
      </c>
      <c r="R101" s="351">
        <f>Q101/SUM(Q99:Q101)</f>
        <v>0.3152377799845526</v>
      </c>
      <c r="S101" s="411"/>
      <c r="T101" s="96"/>
      <c r="U101" s="96"/>
      <c r="V101" s="96"/>
    </row>
    <row r="102" spans="1:22" s="189" customFormat="1" ht="15" customHeight="1" x14ac:dyDescent="0.2">
      <c r="A102" s="96"/>
      <c r="B102" s="409"/>
      <c r="C102" s="409"/>
      <c r="D102" s="409"/>
      <c r="E102" s="409"/>
      <c r="F102" s="409"/>
      <c r="G102" s="410" t="s">
        <v>7</v>
      </c>
      <c r="H102" s="410"/>
      <c r="I102" s="410"/>
      <c r="J102" s="410"/>
      <c r="K102" s="410"/>
      <c r="L102" s="347">
        <f>((M102*1)+(O102*0.5))/$S$99</f>
        <v>0.9941458845568435</v>
      </c>
      <c r="M102" s="352">
        <f>SUM(M99:M101)</f>
        <v>7919</v>
      </c>
      <c r="N102" s="353">
        <f t="shared" si="0"/>
        <v>0.87377248151826103</v>
      </c>
      <c r="O102" s="352">
        <f>SUM(O99:O101)</f>
        <v>1144</v>
      </c>
      <c r="P102" s="353">
        <f t="shared" si="1"/>
        <v>0.12622751848173894</v>
      </c>
      <c r="Q102" s="352">
        <f>SUM(Q99:Q101)</f>
        <v>9063</v>
      </c>
      <c r="R102" s="351">
        <f>Q102/SUM(Q99:Q101)</f>
        <v>1</v>
      </c>
      <c r="S102" s="411"/>
      <c r="T102" s="96"/>
      <c r="U102" s="96"/>
      <c r="V102" s="96"/>
    </row>
    <row r="103" spans="1:22" s="189" customFormat="1" ht="15" customHeight="1" x14ac:dyDescent="0.2">
      <c r="A103" s="96"/>
      <c r="B103" s="409" t="s">
        <v>53</v>
      </c>
      <c r="C103" s="409"/>
      <c r="D103" s="409"/>
      <c r="E103" s="409"/>
      <c r="F103" s="409"/>
      <c r="G103" s="410" t="s">
        <v>187</v>
      </c>
      <c r="H103" s="410"/>
      <c r="I103" s="410"/>
      <c r="J103" s="410"/>
      <c r="K103" s="410"/>
      <c r="L103" s="347">
        <f>((M103*1)+(O103*0.5))/$S$103</f>
        <v>0.39925816023738875</v>
      </c>
      <c r="M103" s="348">
        <v>1213</v>
      </c>
      <c r="N103" s="349">
        <f t="shared" si="0"/>
        <v>0.8207036535859269</v>
      </c>
      <c r="O103" s="348">
        <v>265</v>
      </c>
      <c r="P103" s="349">
        <f t="shared" si="1"/>
        <v>0.17929634641407308</v>
      </c>
      <c r="Q103" s="350">
        <f>M103+O103</f>
        <v>1478</v>
      </c>
      <c r="R103" s="351">
        <f>Q103/SUM(Q103:Q105)</f>
        <v>0.59620814844695447</v>
      </c>
      <c r="S103" s="411">
        <v>3370</v>
      </c>
      <c r="T103" s="96"/>
      <c r="U103" s="96"/>
      <c r="V103" s="96"/>
    </row>
    <row r="104" spans="1:22" s="189" customFormat="1" ht="15" customHeight="1" x14ac:dyDescent="0.2">
      <c r="A104" s="96"/>
      <c r="B104" s="409"/>
      <c r="C104" s="409"/>
      <c r="D104" s="409"/>
      <c r="E104" s="409"/>
      <c r="F104" s="409"/>
      <c r="G104" s="410" t="s">
        <v>188</v>
      </c>
      <c r="H104" s="410"/>
      <c r="I104" s="410"/>
      <c r="J104" s="410"/>
      <c r="K104" s="410"/>
      <c r="L104" s="347">
        <f>((M104*1)+(O104*0.5))/$S$103</f>
        <v>0.13620178041543027</v>
      </c>
      <c r="M104" s="348">
        <v>351</v>
      </c>
      <c r="N104" s="349">
        <f t="shared" si="0"/>
        <v>0.61904761904761907</v>
      </c>
      <c r="O104" s="348">
        <v>216</v>
      </c>
      <c r="P104" s="349">
        <f t="shared" si="1"/>
        <v>0.38095238095238093</v>
      </c>
      <c r="Q104" s="350">
        <f>M104+O104</f>
        <v>567</v>
      </c>
      <c r="R104" s="351">
        <f>Q104/SUM(Q103:Q105)</f>
        <v>0.22872125857200484</v>
      </c>
      <c r="S104" s="411"/>
      <c r="T104" s="96"/>
      <c r="U104" s="96"/>
      <c r="V104" s="96"/>
    </row>
    <row r="105" spans="1:22" s="189" customFormat="1" ht="15" customHeight="1" x14ac:dyDescent="0.2">
      <c r="A105" s="96"/>
      <c r="B105" s="409"/>
      <c r="C105" s="409"/>
      <c r="D105" s="409"/>
      <c r="E105" s="409"/>
      <c r="F105" s="409"/>
      <c r="G105" s="410" t="s">
        <v>191</v>
      </c>
      <c r="H105" s="410"/>
      <c r="I105" s="410"/>
      <c r="J105" s="410"/>
      <c r="K105" s="410"/>
      <c r="L105" s="347">
        <f>((M105*1)+(O105*0.5))/$S$103</f>
        <v>0.11023738872403561</v>
      </c>
      <c r="M105" s="348">
        <v>309</v>
      </c>
      <c r="N105" s="349">
        <f t="shared" si="0"/>
        <v>0.71198156682027647</v>
      </c>
      <c r="O105" s="348">
        <v>125</v>
      </c>
      <c r="P105" s="349">
        <f t="shared" si="1"/>
        <v>0.28801843317972348</v>
      </c>
      <c r="Q105" s="350">
        <f>M105+O105</f>
        <v>434</v>
      </c>
      <c r="R105" s="351">
        <f>Q105/SUM(Q103:Q105)</f>
        <v>0.17507059298104075</v>
      </c>
      <c r="S105" s="411"/>
      <c r="T105" s="96"/>
      <c r="U105" s="96"/>
      <c r="V105" s="96"/>
    </row>
    <row r="106" spans="1:22" s="189" customFormat="1" ht="15" customHeight="1" x14ac:dyDescent="0.2">
      <c r="A106" s="96"/>
      <c r="B106" s="409"/>
      <c r="C106" s="409"/>
      <c r="D106" s="409"/>
      <c r="E106" s="409"/>
      <c r="F106" s="409"/>
      <c r="G106" s="346"/>
      <c r="H106" s="346"/>
      <c r="I106" s="346"/>
      <c r="J106" s="346"/>
      <c r="K106" s="346"/>
      <c r="L106" s="347">
        <f>((M106*1)+(O106*0.5))/$S$103</f>
        <v>0.64569732937685465</v>
      </c>
      <c r="M106" s="352">
        <f>SUM(M103:M105)</f>
        <v>1873</v>
      </c>
      <c r="N106" s="353">
        <f t="shared" si="0"/>
        <v>0.75554659136748692</v>
      </c>
      <c r="O106" s="352">
        <f>SUM(O103:O105)</f>
        <v>606</v>
      </c>
      <c r="P106" s="353">
        <f t="shared" si="1"/>
        <v>0.24445340863251311</v>
      </c>
      <c r="Q106" s="352">
        <f>SUM(Q103:Q105)</f>
        <v>2479</v>
      </c>
      <c r="R106" s="351">
        <f>Q106/SUM(Q103:Q105)</f>
        <v>1</v>
      </c>
      <c r="S106" s="411"/>
      <c r="T106" s="96"/>
      <c r="U106" s="96"/>
      <c r="V106" s="96"/>
    </row>
    <row r="107" spans="1:22" s="189" customFormat="1" ht="15" customHeight="1" x14ac:dyDescent="0.2">
      <c r="A107" s="96"/>
      <c r="B107" s="409" t="s">
        <v>54</v>
      </c>
      <c r="C107" s="409"/>
      <c r="D107" s="409"/>
      <c r="E107" s="409"/>
      <c r="F107" s="409"/>
      <c r="G107" s="410" t="s">
        <v>187</v>
      </c>
      <c r="H107" s="410"/>
      <c r="I107" s="410"/>
      <c r="J107" s="410"/>
      <c r="K107" s="410"/>
      <c r="L107" s="347">
        <f>((M107*1)+(O107*0.5))/$S$107</f>
        <v>0.54041289974362439</v>
      </c>
      <c r="M107" s="348">
        <v>10123</v>
      </c>
      <c r="N107" s="349">
        <f t="shared" si="0"/>
        <v>0.72790680952038544</v>
      </c>
      <c r="O107" s="348">
        <v>3784</v>
      </c>
      <c r="P107" s="349">
        <f t="shared" si="1"/>
        <v>0.27209319047961456</v>
      </c>
      <c r="Q107" s="350">
        <f>M107+O107</f>
        <v>13907</v>
      </c>
      <c r="R107" s="351">
        <f>Q107/SUM(Q107:Q109)</f>
        <v>0.59995685936151855</v>
      </c>
      <c r="S107" s="411">
        <v>22233</v>
      </c>
      <c r="T107" s="96"/>
      <c r="U107" s="96"/>
      <c r="V107" s="96"/>
    </row>
    <row r="108" spans="1:22" s="189" customFormat="1" ht="15" customHeight="1" x14ac:dyDescent="0.2">
      <c r="A108" s="96"/>
      <c r="B108" s="409"/>
      <c r="C108" s="409"/>
      <c r="D108" s="409"/>
      <c r="E108" s="409"/>
      <c r="F108" s="409"/>
      <c r="G108" s="410" t="s">
        <v>188</v>
      </c>
      <c r="H108" s="410"/>
      <c r="I108" s="410"/>
      <c r="J108" s="410"/>
      <c r="K108" s="410"/>
      <c r="L108" s="347">
        <f>((M108*1)+(O108*0.5))/$S$107</f>
        <v>0.14168128457698018</v>
      </c>
      <c r="M108" s="348">
        <v>2246</v>
      </c>
      <c r="N108" s="349">
        <f t="shared" si="0"/>
        <v>0.55402072027627036</v>
      </c>
      <c r="O108" s="348">
        <v>1808</v>
      </c>
      <c r="P108" s="349">
        <f t="shared" si="1"/>
        <v>0.44597927972372964</v>
      </c>
      <c r="Q108" s="350">
        <f>M108+O108</f>
        <v>4054</v>
      </c>
      <c r="R108" s="351">
        <f>Q108/SUM(Q107:Q109)</f>
        <v>0.17489214840379638</v>
      </c>
      <c r="S108" s="411"/>
      <c r="T108" s="96"/>
      <c r="U108" s="96"/>
      <c r="V108" s="96"/>
    </row>
    <row r="109" spans="1:22" s="189" customFormat="1" ht="15" customHeight="1" x14ac:dyDescent="0.2">
      <c r="A109" s="96"/>
      <c r="B109" s="409"/>
      <c r="C109" s="409"/>
      <c r="D109" s="409"/>
      <c r="E109" s="409"/>
      <c r="F109" s="409"/>
      <c r="G109" s="410" t="s">
        <v>191</v>
      </c>
      <c r="H109" s="410"/>
      <c r="I109" s="410"/>
      <c r="J109" s="410"/>
      <c r="K109" s="410"/>
      <c r="L109" s="347">
        <f>((M109*1)+(O109*0.5))/$S$107</f>
        <v>0.18744658840462375</v>
      </c>
      <c r="M109" s="348">
        <v>3116</v>
      </c>
      <c r="N109" s="349">
        <f t="shared" si="0"/>
        <v>0.59704924315002872</v>
      </c>
      <c r="O109" s="348">
        <v>2103</v>
      </c>
      <c r="P109" s="349">
        <f t="shared" si="1"/>
        <v>0.40295075684997128</v>
      </c>
      <c r="Q109" s="350">
        <f>M109+O109</f>
        <v>5219</v>
      </c>
      <c r="R109" s="351">
        <f>Q109/SUM(Q107:Q109)</f>
        <v>0.22515099223468507</v>
      </c>
      <c r="S109" s="411"/>
      <c r="T109" s="96"/>
      <c r="U109" s="96"/>
      <c r="V109" s="96"/>
    </row>
    <row r="110" spans="1:22" s="189" customFormat="1" ht="15" customHeight="1" x14ac:dyDescent="0.2">
      <c r="A110" s="96"/>
      <c r="B110" s="409"/>
      <c r="C110" s="409"/>
      <c r="D110" s="409"/>
      <c r="E110" s="409"/>
      <c r="F110" s="409"/>
      <c r="G110" s="410" t="s">
        <v>7</v>
      </c>
      <c r="H110" s="410"/>
      <c r="I110" s="410"/>
      <c r="J110" s="410"/>
      <c r="K110" s="410"/>
      <c r="L110" s="347">
        <f>((M110*1)+(O110*0.5))/$S$107</f>
        <v>0.86954077272522823</v>
      </c>
      <c r="M110" s="352">
        <f>SUM(M107:M109)</f>
        <v>15485</v>
      </c>
      <c r="N110" s="353">
        <f t="shared" si="0"/>
        <v>0.66803278688524592</v>
      </c>
      <c r="O110" s="352">
        <f>SUM(O107:O109)</f>
        <v>7695</v>
      </c>
      <c r="P110" s="353">
        <f t="shared" si="1"/>
        <v>0.33196721311475408</v>
      </c>
      <c r="Q110" s="352">
        <f>SUM(Q107:Q109)</f>
        <v>23180</v>
      </c>
      <c r="R110" s="351">
        <f>Q110/SUM(Q107:Q109)</f>
        <v>1</v>
      </c>
      <c r="S110" s="411"/>
      <c r="T110" s="96"/>
      <c r="U110" s="96"/>
      <c r="V110" s="96"/>
    </row>
    <row r="111" spans="1:22" s="189" customFormat="1" ht="15" customHeight="1" x14ac:dyDescent="0.2">
      <c r="A111" s="96"/>
      <c r="B111" s="409" t="s">
        <v>29</v>
      </c>
      <c r="C111" s="409"/>
      <c r="D111" s="409"/>
      <c r="E111" s="409"/>
      <c r="F111" s="409"/>
      <c r="G111" s="410" t="s">
        <v>187</v>
      </c>
      <c r="H111" s="410"/>
      <c r="I111" s="410"/>
      <c r="J111" s="410"/>
      <c r="K111" s="410"/>
      <c r="L111" s="347">
        <f>((M111*1)+(O111*0.5))/$S$111</f>
        <v>0.52034269828116231</v>
      </c>
      <c r="M111" s="352">
        <f>M91+M95+M99+M103+M107</f>
        <v>16837</v>
      </c>
      <c r="N111" s="353">
        <f t="shared" si="0"/>
        <v>0.7620620983072327</v>
      </c>
      <c r="O111" s="352">
        <f>O91+O95+O99+O103+O107</f>
        <v>5257</v>
      </c>
      <c r="P111" s="353">
        <f t="shared" si="1"/>
        <v>0.23793790169276727</v>
      </c>
      <c r="Q111" s="352">
        <f>Q91+Q95+Q99+Q103+Q107</f>
        <v>22094</v>
      </c>
      <c r="R111" s="351">
        <f>Q111/SUM(Q111:Q113)</f>
        <v>0.58254014290610912</v>
      </c>
      <c r="S111" s="411">
        <f>S91+S95+S99+S103+S107</f>
        <v>37409</v>
      </c>
      <c r="T111" s="96"/>
      <c r="U111" s="96"/>
      <c r="V111" s="96"/>
    </row>
    <row r="112" spans="1:22" s="189" customFormat="1" ht="15" customHeight="1" x14ac:dyDescent="0.2">
      <c r="A112" s="96"/>
      <c r="B112" s="409"/>
      <c r="C112" s="409"/>
      <c r="D112" s="409"/>
      <c r="E112" s="409"/>
      <c r="F112" s="409"/>
      <c r="G112" s="410" t="s">
        <v>188</v>
      </c>
      <c r="H112" s="410"/>
      <c r="I112" s="410"/>
      <c r="J112" s="410"/>
      <c r="K112" s="410"/>
      <c r="L112" s="347">
        <f>((M112*1)+(O112*0.5))/$S$111</f>
        <v>0.14527252800128312</v>
      </c>
      <c r="M112" s="352">
        <f>M92+M96+M100+M104+M108</f>
        <v>4209</v>
      </c>
      <c r="N112" s="353">
        <f t="shared" si="0"/>
        <v>0.63198198198198197</v>
      </c>
      <c r="O112" s="352">
        <f>O92+O96+O100+O104+O108</f>
        <v>2451</v>
      </c>
      <c r="P112" s="353">
        <f t="shared" si="1"/>
        <v>0.36801801801801803</v>
      </c>
      <c r="Q112" s="352">
        <f>Q92+Q96+Q100+Q104+Q108</f>
        <v>6660</v>
      </c>
      <c r="R112" s="351">
        <f>Q112/SUM(Q111:Q113)</f>
        <v>0.17560049568908692</v>
      </c>
      <c r="S112" s="411"/>
      <c r="T112" s="96"/>
      <c r="U112" s="96"/>
      <c r="V112" s="96"/>
    </row>
    <row r="113" spans="1:23" s="189" customFormat="1" ht="15" customHeight="1" x14ac:dyDescent="0.2">
      <c r="A113" s="96"/>
      <c r="B113" s="409"/>
      <c r="C113" s="409"/>
      <c r="D113" s="409"/>
      <c r="E113" s="409"/>
      <c r="F113" s="409"/>
      <c r="G113" s="410" t="s">
        <v>191</v>
      </c>
      <c r="H113" s="410"/>
      <c r="I113" s="410"/>
      <c r="J113" s="410"/>
      <c r="K113" s="410"/>
      <c r="L113" s="347">
        <f>((M113*1)+(O113*0.5))/$S$111</f>
        <v>0.2086529979416718</v>
      </c>
      <c r="M113" s="352">
        <f>M93+M97+M101+M105+M109</f>
        <v>6438</v>
      </c>
      <c r="N113" s="353">
        <f t="shared" si="0"/>
        <v>0.70184236345797446</v>
      </c>
      <c r="O113" s="352">
        <f>O93+O97+O101+O105+O109</f>
        <v>2735</v>
      </c>
      <c r="P113" s="353">
        <f t="shared" si="1"/>
        <v>0.29815763654202548</v>
      </c>
      <c r="Q113" s="352">
        <f>Q93+Q97+Q101+Q105+Q109</f>
        <v>9173</v>
      </c>
      <c r="R113" s="351">
        <f>Q113/SUM(Q111:Q113)</f>
        <v>0.24185936140480396</v>
      </c>
      <c r="S113" s="411"/>
      <c r="T113" s="96"/>
      <c r="U113" s="96"/>
      <c r="V113" s="96"/>
    </row>
    <row r="114" spans="1:23" s="189" customFormat="1" ht="15" customHeight="1" x14ac:dyDescent="0.2">
      <c r="A114" s="96"/>
      <c r="B114" s="409"/>
      <c r="C114" s="409"/>
      <c r="D114" s="409"/>
      <c r="E114" s="409"/>
      <c r="F114" s="409"/>
      <c r="G114" s="410" t="s">
        <v>7</v>
      </c>
      <c r="H114" s="410"/>
      <c r="I114" s="410"/>
      <c r="J114" s="410"/>
      <c r="K114" s="410"/>
      <c r="L114" s="347">
        <f>((M114*1)+(O114*0.5))/$S$111</f>
        <v>0.87426822422411721</v>
      </c>
      <c r="M114" s="352">
        <f>SUM(M111:M113)</f>
        <v>27484</v>
      </c>
      <c r="N114" s="353">
        <f t="shared" si="0"/>
        <v>0.72465525878661641</v>
      </c>
      <c r="O114" s="352">
        <f>SUM(O111:O113)</f>
        <v>10443</v>
      </c>
      <c r="P114" s="353">
        <f t="shared" si="1"/>
        <v>0.27534474121338359</v>
      </c>
      <c r="Q114" s="352">
        <f>SUM(Q111:Q113)</f>
        <v>37927</v>
      </c>
      <c r="R114" s="351">
        <f>Q114/SUM(Q111:Q113)</f>
        <v>1</v>
      </c>
      <c r="S114" s="411"/>
      <c r="T114" s="96"/>
      <c r="U114" s="96"/>
      <c r="V114" s="96"/>
    </row>
    <row r="115" spans="1:23" s="189" customFormat="1" ht="15" customHeight="1" x14ac:dyDescent="0.2">
      <c r="A115" s="96"/>
      <c r="B115" s="96" t="s">
        <v>181</v>
      </c>
      <c r="C115" s="354"/>
      <c r="D115" s="354"/>
      <c r="E115" s="354"/>
      <c r="F115" s="354"/>
      <c r="G115" s="354"/>
      <c r="H115" s="354"/>
      <c r="I115" s="354"/>
      <c r="J115" s="354"/>
      <c r="K115" s="354"/>
      <c r="L115" s="355"/>
      <c r="M115" s="356"/>
      <c r="N115" s="356"/>
      <c r="O115" s="356"/>
      <c r="P115" s="356"/>
      <c r="Q115" s="356"/>
      <c r="R115" s="356"/>
      <c r="S115" s="356"/>
      <c r="T115" s="96"/>
      <c r="U115" s="96"/>
      <c r="V115" s="96"/>
    </row>
    <row r="116" spans="1:23" s="189" customFormat="1" ht="15" customHeight="1" x14ac:dyDescent="0.2">
      <c r="A116" s="96"/>
      <c r="B116" s="16" t="s">
        <v>121</v>
      </c>
      <c r="C116" s="354"/>
      <c r="D116" s="354"/>
      <c r="E116" s="354"/>
      <c r="F116" s="354"/>
      <c r="G116" s="354"/>
      <c r="H116" s="354"/>
      <c r="I116" s="354"/>
      <c r="J116" s="354"/>
      <c r="K116" s="354"/>
      <c r="L116" s="355"/>
      <c r="M116" s="356"/>
      <c r="N116" s="356"/>
      <c r="O116" s="356"/>
      <c r="P116" s="356"/>
      <c r="Q116" s="356"/>
      <c r="R116" s="356"/>
      <c r="S116" s="356"/>
      <c r="T116" s="96"/>
      <c r="U116" s="96"/>
      <c r="V116" s="96"/>
    </row>
    <row r="117" spans="1:23" s="189" customFormat="1" ht="10.5" customHeight="1" x14ac:dyDescent="0.2">
      <c r="A117" s="96"/>
      <c r="B117" s="354"/>
      <c r="C117" s="354"/>
      <c r="D117" s="354"/>
      <c r="E117" s="354"/>
      <c r="F117" s="354"/>
      <c r="G117" s="354"/>
      <c r="H117" s="354"/>
      <c r="I117" s="354"/>
      <c r="J117" s="354"/>
      <c r="K117" s="354"/>
      <c r="L117" s="355"/>
      <c r="M117" s="344"/>
      <c r="N117" s="344"/>
      <c r="O117" s="344"/>
      <c r="P117" s="344"/>
      <c r="Q117" s="344"/>
      <c r="R117" s="344"/>
      <c r="S117" s="344"/>
      <c r="T117" s="96"/>
      <c r="U117" s="96"/>
      <c r="V117" s="96"/>
    </row>
    <row r="118" spans="1:23" s="189" customFormat="1" ht="29.25" customHeight="1" x14ac:dyDescent="0.2">
      <c r="A118" s="96"/>
      <c r="B118" s="357"/>
      <c r="C118" s="357"/>
      <c r="D118" s="357"/>
      <c r="E118" s="357"/>
      <c r="F118" s="358" t="s">
        <v>88</v>
      </c>
      <c r="G118" s="358" t="s">
        <v>118</v>
      </c>
      <c r="H118" s="358" t="s">
        <v>122</v>
      </c>
      <c r="I118" s="358"/>
      <c r="J118" s="358" t="s">
        <v>88</v>
      </c>
      <c r="K118" s="358" t="s">
        <v>118</v>
      </c>
      <c r="L118" s="359" t="s">
        <v>122</v>
      </c>
      <c r="M118" s="96"/>
      <c r="N118" s="360"/>
      <c r="O118" s="361"/>
      <c r="P118" s="360"/>
      <c r="Q118" s="362" t="s">
        <v>124</v>
      </c>
      <c r="R118" s="363"/>
      <c r="S118" s="361"/>
      <c r="T118" s="96"/>
      <c r="U118" s="96"/>
      <c r="V118" s="96"/>
    </row>
    <row r="119" spans="1:23" ht="10.5" customHeight="1" x14ac:dyDescent="0.2">
      <c r="V119" s="106"/>
      <c r="W119" s="38"/>
    </row>
    <row r="120" spans="1:23" ht="10.5" customHeight="1" x14ac:dyDescent="0.2">
      <c r="V120" s="106"/>
      <c r="W120" s="38"/>
    </row>
    <row r="121" spans="1:23" ht="10.5" customHeight="1" x14ac:dyDescent="0.2">
      <c r="B121" s="106"/>
      <c r="M121" s="106"/>
      <c r="O121" s="106"/>
      <c r="V121" s="106"/>
      <c r="W121" s="38"/>
    </row>
    <row r="122" spans="1:23" ht="10.5" customHeight="1" x14ac:dyDescent="0.2">
      <c r="B122" s="106"/>
      <c r="M122" s="95"/>
      <c r="O122" s="95"/>
      <c r="W122" s="38"/>
    </row>
    <row r="123" spans="1:23" ht="10.5" customHeight="1" x14ac:dyDescent="0.2">
      <c r="B123" s="106"/>
      <c r="M123" s="106"/>
      <c r="O123" s="95"/>
      <c r="W123" s="38"/>
    </row>
    <row r="124" spans="1:23" ht="10.5" customHeight="1" x14ac:dyDescent="0.2">
      <c r="B124" s="106"/>
      <c r="M124" s="106"/>
      <c r="O124" s="95"/>
      <c r="W124" s="38"/>
    </row>
    <row r="125" spans="1:23" ht="10.5" customHeight="1" x14ac:dyDescent="0.2">
      <c r="B125" s="106"/>
      <c r="M125" s="106"/>
      <c r="O125" s="106"/>
      <c r="W125" s="38"/>
    </row>
    <row r="126" spans="1:23" ht="10.5" customHeight="1" x14ac:dyDescent="0.2">
      <c r="B126" s="106"/>
      <c r="W126" s="38"/>
    </row>
    <row r="127" spans="1:23" ht="10.5" customHeight="1" x14ac:dyDescent="0.2">
      <c r="B127" s="106"/>
      <c r="M127" s="106"/>
      <c r="O127" s="106"/>
      <c r="W127" s="38"/>
    </row>
    <row r="128" spans="1:23" ht="10.5" customHeight="1" x14ac:dyDescent="0.2">
      <c r="W128" s="38"/>
    </row>
    <row r="129" spans="2:23" ht="10.5" customHeight="1" x14ac:dyDescent="0.2">
      <c r="B129" s="106"/>
      <c r="M129" s="106"/>
      <c r="O129" s="106"/>
      <c r="W129" s="38"/>
    </row>
    <row r="130" spans="2:23" ht="10.5" customHeight="1" x14ac:dyDescent="0.2">
      <c r="B130" s="106"/>
      <c r="M130" s="95"/>
      <c r="O130" s="95"/>
    </row>
    <row r="131" spans="2:23" ht="10.5" customHeight="1" x14ac:dyDescent="0.2">
      <c r="B131" s="106"/>
      <c r="M131" s="106"/>
      <c r="O131" s="106"/>
      <c r="Q131" s="106"/>
      <c r="R131" s="106"/>
    </row>
    <row r="132" spans="2:23" ht="10.5" customHeight="1" x14ac:dyDescent="0.2">
      <c r="B132" s="106"/>
      <c r="M132" s="106"/>
      <c r="O132" s="106"/>
    </row>
    <row r="133" spans="2:23" ht="10.5" customHeight="1" x14ac:dyDescent="0.2">
      <c r="B133" s="106"/>
      <c r="M133" s="106"/>
      <c r="O133" s="106"/>
    </row>
    <row r="134" spans="2:23" ht="10.5" customHeight="1" x14ac:dyDescent="0.2">
      <c r="B134" s="106"/>
    </row>
    <row r="135" spans="2:23" ht="10.5" customHeight="1" x14ac:dyDescent="0.2">
      <c r="B135" s="106"/>
      <c r="M135" s="106"/>
      <c r="O135" s="106"/>
    </row>
    <row r="136" spans="2:23" ht="10.5" customHeight="1" x14ac:dyDescent="0.2"/>
    <row r="137" spans="2:23" ht="10.5" customHeight="1" x14ac:dyDescent="0.2">
      <c r="B137" s="106"/>
    </row>
    <row r="138" spans="2:23" ht="10.5" customHeight="1" x14ac:dyDescent="0.2">
      <c r="B138" s="106"/>
      <c r="M138" s="95"/>
      <c r="O138" s="95"/>
    </row>
    <row r="139" spans="2:23" ht="10.5" customHeight="1" x14ac:dyDescent="0.2">
      <c r="B139" s="106"/>
      <c r="M139" s="106"/>
      <c r="O139" s="106"/>
    </row>
    <row r="140" spans="2:23" ht="10.5" customHeight="1" x14ac:dyDescent="0.2">
      <c r="B140" s="106"/>
      <c r="M140" s="106"/>
      <c r="O140" s="106"/>
    </row>
    <row r="141" spans="2:23" ht="10.5" customHeight="1" x14ac:dyDescent="0.2">
      <c r="B141" s="106"/>
      <c r="M141" s="106"/>
      <c r="O141" s="106"/>
    </row>
    <row r="142" spans="2:23" ht="10.5" customHeight="1" x14ac:dyDescent="0.2">
      <c r="B142" s="106"/>
    </row>
    <row r="143" spans="2:23" ht="10.5" customHeight="1" x14ac:dyDescent="0.2">
      <c r="B143" s="106"/>
      <c r="M143" s="106"/>
      <c r="O143" s="106"/>
    </row>
    <row r="144" spans="2:23" ht="10.5" customHeight="1" x14ac:dyDescent="0.2"/>
    <row r="145" spans="2:16" ht="10.5" customHeight="1" x14ac:dyDescent="0.2">
      <c r="B145" s="106"/>
      <c r="G145" s="106"/>
      <c r="H145" s="106"/>
      <c r="K145" s="106"/>
      <c r="L145" s="106"/>
      <c r="O145" s="106"/>
      <c r="P145" s="106"/>
    </row>
    <row r="146" spans="2:16" ht="10.5" customHeight="1" x14ac:dyDescent="0.2">
      <c r="B146" s="106"/>
      <c r="G146" s="106"/>
      <c r="H146" s="106"/>
      <c r="K146" s="106"/>
      <c r="L146" s="106"/>
      <c r="O146" s="106"/>
      <c r="P146" s="106"/>
    </row>
    <row r="147" spans="2:16" ht="10.5" customHeight="1" x14ac:dyDescent="0.2">
      <c r="B147" s="106"/>
      <c r="G147" s="106"/>
      <c r="H147" s="106"/>
      <c r="K147" s="106"/>
      <c r="L147" s="106"/>
      <c r="O147" s="106"/>
      <c r="P147" s="106"/>
    </row>
    <row r="148" spans="2:16" ht="10.5" customHeight="1" x14ac:dyDescent="0.2">
      <c r="B148" s="106"/>
      <c r="G148" s="106"/>
      <c r="H148" s="106"/>
      <c r="K148" s="106"/>
      <c r="L148" s="106"/>
      <c r="O148" s="106"/>
      <c r="P148" s="106"/>
    </row>
    <row r="149" spans="2:16" ht="10.5" customHeight="1" x14ac:dyDescent="0.2">
      <c r="B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</row>
    <row r="150" spans="2:16" ht="10.5" customHeight="1" x14ac:dyDescent="0.2">
      <c r="B150" s="106"/>
    </row>
    <row r="151" spans="2:16" ht="10.5" customHeight="1" x14ac:dyDescent="0.2">
      <c r="B151" s="106"/>
      <c r="G151" s="106"/>
      <c r="H151" s="106"/>
      <c r="K151" s="106"/>
      <c r="L151" s="106"/>
      <c r="O151" s="106"/>
      <c r="P151" s="106"/>
    </row>
    <row r="152" spans="2:16" ht="10.5" customHeight="1" x14ac:dyDescent="0.2"/>
    <row r="153" spans="2:16" ht="10.5" customHeight="1" x14ac:dyDescent="0.2"/>
    <row r="154" spans="2:16" ht="10.5" customHeight="1" x14ac:dyDescent="0.2"/>
    <row r="155" spans="2:16" ht="10.5" customHeight="1" x14ac:dyDescent="0.2"/>
    <row r="156" spans="2:16" ht="10.5" customHeight="1" x14ac:dyDescent="0.2"/>
    <row r="157" spans="2:16" ht="10.5" customHeight="1" x14ac:dyDescent="0.2"/>
    <row r="158" spans="2:16" ht="10.5" customHeight="1" x14ac:dyDescent="0.2"/>
    <row r="159" spans="2:16" ht="10.5" customHeight="1" x14ac:dyDescent="0.2"/>
    <row r="160" spans="2:16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  <row r="954" ht="10.5" customHeight="1" x14ac:dyDescent="0.2"/>
    <row r="955" ht="10.5" customHeight="1" x14ac:dyDescent="0.2"/>
    <row r="956" ht="10.5" customHeight="1" x14ac:dyDescent="0.2"/>
    <row r="957" ht="10.5" customHeight="1" x14ac:dyDescent="0.2"/>
    <row r="958" ht="10.5" customHeight="1" x14ac:dyDescent="0.2"/>
    <row r="959" ht="10.5" customHeight="1" x14ac:dyDescent="0.2"/>
    <row r="960" ht="10.5" customHeight="1" x14ac:dyDescent="0.2"/>
    <row r="961" ht="10.5" customHeight="1" x14ac:dyDescent="0.2"/>
    <row r="962" ht="10.5" customHeight="1" x14ac:dyDescent="0.2"/>
    <row r="963" ht="10.5" customHeight="1" x14ac:dyDescent="0.2"/>
    <row r="964" ht="10.5" customHeight="1" x14ac:dyDescent="0.2"/>
    <row r="965" ht="10.5" customHeight="1" x14ac:dyDescent="0.2"/>
    <row r="966" ht="10.5" customHeight="1" x14ac:dyDescent="0.2"/>
    <row r="967" ht="10.5" customHeight="1" x14ac:dyDescent="0.2"/>
    <row r="968" ht="10.5" customHeight="1" x14ac:dyDescent="0.2"/>
    <row r="969" ht="10.5" customHeight="1" x14ac:dyDescent="0.2"/>
    <row r="970" ht="10.5" customHeight="1" x14ac:dyDescent="0.2"/>
    <row r="971" ht="10.5" customHeight="1" x14ac:dyDescent="0.2"/>
    <row r="972" ht="10.5" customHeight="1" x14ac:dyDescent="0.2"/>
    <row r="973" ht="10.5" customHeight="1" x14ac:dyDescent="0.2"/>
    <row r="974" ht="10.5" customHeight="1" x14ac:dyDescent="0.2"/>
    <row r="975" ht="10.5" customHeight="1" x14ac:dyDescent="0.2"/>
    <row r="976" ht="10.5" customHeight="1" x14ac:dyDescent="0.2"/>
    <row r="977" ht="10.5" customHeight="1" x14ac:dyDescent="0.2"/>
    <row r="978" ht="10.5" customHeight="1" x14ac:dyDescent="0.2"/>
    <row r="979" ht="10.5" customHeight="1" x14ac:dyDescent="0.2"/>
    <row r="980" ht="10.5" customHeight="1" x14ac:dyDescent="0.2"/>
    <row r="981" ht="10.5" customHeight="1" x14ac:dyDescent="0.2"/>
    <row r="982" ht="10.5" customHeight="1" x14ac:dyDescent="0.2"/>
    <row r="983" ht="10.5" customHeight="1" x14ac:dyDescent="0.2"/>
    <row r="984" ht="10.5" customHeight="1" x14ac:dyDescent="0.2"/>
    <row r="985" ht="10.5" customHeight="1" x14ac:dyDescent="0.2"/>
    <row r="986" ht="10.5" customHeight="1" x14ac:dyDescent="0.2"/>
    <row r="987" ht="10.5" customHeight="1" x14ac:dyDescent="0.2"/>
    <row r="988" ht="10.5" customHeight="1" x14ac:dyDescent="0.2"/>
    <row r="989" ht="10.5" customHeight="1" x14ac:dyDescent="0.2"/>
    <row r="990" ht="10.5" customHeight="1" x14ac:dyDescent="0.2"/>
    <row r="991" ht="10.5" customHeight="1" x14ac:dyDescent="0.2"/>
    <row r="992" ht="10.5" customHeight="1" x14ac:dyDescent="0.2"/>
    <row r="993" ht="10.5" customHeight="1" x14ac:dyDescent="0.2"/>
    <row r="994" ht="10.5" customHeight="1" x14ac:dyDescent="0.2"/>
    <row r="995" ht="10.5" customHeight="1" x14ac:dyDescent="0.2"/>
    <row r="996" ht="10.5" customHeight="1" x14ac:dyDescent="0.2"/>
    <row r="997" ht="10.5" customHeight="1" x14ac:dyDescent="0.2"/>
    <row r="998" ht="10.5" customHeight="1" x14ac:dyDescent="0.2"/>
    <row r="999" ht="10.5" customHeight="1" x14ac:dyDescent="0.2"/>
    <row r="1000" ht="10.5" customHeight="1" x14ac:dyDescent="0.2"/>
  </sheetData>
  <mergeCells count="43">
    <mergeCell ref="G110:K110"/>
    <mergeCell ref="B111:F114"/>
    <mergeCell ref="G111:K111"/>
    <mergeCell ref="S111:S114"/>
    <mergeCell ref="G112:K112"/>
    <mergeCell ref="G113:K113"/>
    <mergeCell ref="G114:K114"/>
    <mergeCell ref="B107:F110"/>
    <mergeCell ref="G107:K107"/>
    <mergeCell ref="S107:S110"/>
    <mergeCell ref="G108:K108"/>
    <mergeCell ref="G109:K109"/>
    <mergeCell ref="B103:F106"/>
    <mergeCell ref="G103:K103"/>
    <mergeCell ref="S103:S106"/>
    <mergeCell ref="G104:K104"/>
    <mergeCell ref="G105:K105"/>
    <mergeCell ref="B99:F102"/>
    <mergeCell ref="G99:K99"/>
    <mergeCell ref="S99:S102"/>
    <mergeCell ref="G100:K100"/>
    <mergeCell ref="G101:K101"/>
    <mergeCell ref="G102:K102"/>
    <mergeCell ref="B95:F98"/>
    <mergeCell ref="G95:K95"/>
    <mergeCell ref="S95:S98"/>
    <mergeCell ref="G96:K96"/>
    <mergeCell ref="G97:K97"/>
    <mergeCell ref="G98:K98"/>
    <mergeCell ref="B91:F94"/>
    <mergeCell ref="G91:K91"/>
    <mergeCell ref="S91:S94"/>
    <mergeCell ref="G92:K92"/>
    <mergeCell ref="G93:K93"/>
    <mergeCell ref="G94:K94"/>
    <mergeCell ref="B85:S85"/>
    <mergeCell ref="B86:F90"/>
    <mergeCell ref="G86:K90"/>
    <mergeCell ref="L86:L90"/>
    <mergeCell ref="M86:N89"/>
    <mergeCell ref="O86:P89"/>
    <mergeCell ref="Q86:R89"/>
    <mergeCell ref="S86:S89"/>
  </mergeCells>
  <pageMargins left="0.7" right="0.7" top="0.75" bottom="0.75" header="0.3" footer="0.3"/>
  <pageSetup paperSize="9" scale="49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ignoredErrors>
    <ignoredError sqref="N91:R115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CA38F-DF53-4410-8124-786D51FA0E9E}">
  <sheetPr codeName="Hoja29">
    <tabColor theme="4" tint="0.39997558519241921"/>
  </sheetPr>
  <dimension ref="A2:O91"/>
  <sheetViews>
    <sheetView showGridLines="0" workbookViewId="0"/>
  </sheetViews>
  <sheetFormatPr baseColWidth="10" defaultColWidth="11.42578125" defaultRowHeight="15" x14ac:dyDescent="0.25"/>
  <cols>
    <col min="1" max="1" width="11.42578125" style="41"/>
    <col min="2" max="2" width="18.28515625" style="41" customWidth="1"/>
    <col min="3" max="3" width="48.7109375" style="41" customWidth="1"/>
    <col min="4" max="16384" width="11.42578125" style="41"/>
  </cols>
  <sheetData>
    <row r="2" spans="1:15" customFormat="1" ht="10.5" customHeight="1" x14ac:dyDescent="0.2">
      <c r="B2" s="192" t="s">
        <v>0</v>
      </c>
      <c r="C2" s="192"/>
      <c r="D2" s="192"/>
      <c r="E2" s="192"/>
      <c r="F2" s="192"/>
      <c r="N2" s="38"/>
      <c r="O2" s="38"/>
    </row>
    <row r="3" spans="1:15" customFormat="1" ht="10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38"/>
      <c r="O3" s="38"/>
    </row>
    <row r="5" spans="1:15" customFormat="1" ht="12.75" x14ac:dyDescent="0.2">
      <c r="A5" s="276" t="s">
        <v>135</v>
      </c>
    </row>
    <row r="7" spans="1:15" x14ac:dyDescent="0.25">
      <c r="B7" s="50"/>
    </row>
    <row r="32" spans="4:8" x14ac:dyDescent="0.25">
      <c r="D32" s="203"/>
      <c r="E32" s="203" t="s">
        <v>169</v>
      </c>
      <c r="F32" s="203">
        <v>22.7</v>
      </c>
      <c r="G32" s="203"/>
      <c r="H32" s="203"/>
    </row>
    <row r="33" spans="2:8" x14ac:dyDescent="0.25">
      <c r="D33" s="203"/>
      <c r="E33" s="203" t="s">
        <v>170</v>
      </c>
      <c r="F33" s="203">
        <v>77.3</v>
      </c>
      <c r="G33" s="203"/>
      <c r="H33" s="203"/>
    </row>
    <row r="34" spans="2:8" x14ac:dyDescent="0.25">
      <c r="D34" s="203"/>
      <c r="E34" s="203"/>
      <c r="F34" s="203"/>
      <c r="G34" s="203"/>
      <c r="H34" s="203"/>
    </row>
    <row r="40" spans="2:8" x14ac:dyDescent="0.25">
      <c r="B40" s="311"/>
      <c r="C40" s="311"/>
      <c r="D40" s="311"/>
      <c r="E40" s="311"/>
      <c r="F40" s="311"/>
      <c r="G40" s="311"/>
    </row>
    <row r="41" spans="2:8" x14ac:dyDescent="0.25">
      <c r="B41" s="311"/>
      <c r="C41" s="311"/>
      <c r="D41" s="311"/>
      <c r="E41" s="311"/>
      <c r="F41" s="311"/>
      <c r="G41" s="311"/>
    </row>
    <row r="42" spans="2:8" x14ac:dyDescent="0.25">
      <c r="B42" s="311"/>
      <c r="C42" s="311"/>
      <c r="D42" s="311"/>
      <c r="E42" s="311"/>
      <c r="F42" s="311"/>
      <c r="G42" s="311"/>
    </row>
    <row r="43" spans="2:8" x14ac:dyDescent="0.25">
      <c r="B43" s="311"/>
      <c r="C43" s="311"/>
      <c r="D43" s="311"/>
      <c r="E43" s="311"/>
      <c r="F43" s="311"/>
      <c r="G43" s="311"/>
    </row>
    <row r="44" spans="2:8" x14ac:dyDescent="0.25">
      <c r="B44" s="311"/>
      <c r="C44" s="311"/>
      <c r="D44" s="311"/>
      <c r="E44" s="311"/>
      <c r="F44" s="311"/>
      <c r="G44" s="311"/>
    </row>
    <row r="45" spans="2:8" x14ac:dyDescent="0.25">
      <c r="B45" s="311"/>
      <c r="C45" s="311"/>
      <c r="D45" s="311"/>
      <c r="E45" s="311"/>
      <c r="F45" s="311"/>
      <c r="G45" s="311"/>
    </row>
    <row r="46" spans="2:8" x14ac:dyDescent="0.25">
      <c r="B46" s="311"/>
      <c r="C46" s="311"/>
      <c r="D46" s="311"/>
      <c r="E46" s="311"/>
      <c r="F46" s="311"/>
      <c r="G46" s="311"/>
    </row>
    <row r="47" spans="2:8" x14ac:dyDescent="0.25">
      <c r="B47" s="311"/>
      <c r="C47" s="311"/>
      <c r="D47" s="311"/>
      <c r="E47" s="311"/>
      <c r="F47" s="311"/>
      <c r="G47" s="311"/>
    </row>
    <row r="48" spans="2:8" x14ac:dyDescent="0.25">
      <c r="B48" s="311"/>
      <c r="C48" s="311"/>
      <c r="D48" s="311"/>
      <c r="E48" s="311"/>
      <c r="F48" s="311"/>
      <c r="G48" s="311"/>
    </row>
    <row r="49" spans="2:7" x14ac:dyDescent="0.25">
      <c r="B49" s="311"/>
      <c r="C49" s="311"/>
      <c r="D49" s="311"/>
      <c r="E49" s="311"/>
      <c r="F49" s="311"/>
      <c r="G49" s="311"/>
    </row>
    <row r="50" spans="2:7" x14ac:dyDescent="0.25">
      <c r="B50" s="311"/>
      <c r="C50" s="311"/>
      <c r="D50" s="311"/>
      <c r="E50" s="311"/>
      <c r="F50" s="311"/>
      <c r="G50" s="311"/>
    </row>
    <row r="51" spans="2:7" x14ac:dyDescent="0.25">
      <c r="B51" s="311"/>
      <c r="C51" s="311"/>
      <c r="D51" s="311"/>
      <c r="E51" s="311"/>
      <c r="F51" s="311"/>
      <c r="G51" s="311"/>
    </row>
    <row r="52" spans="2:7" x14ac:dyDescent="0.25">
      <c r="B52" s="311"/>
      <c r="C52" s="311"/>
      <c r="D52" s="311"/>
      <c r="E52" s="311"/>
      <c r="F52" s="311"/>
      <c r="G52" s="311"/>
    </row>
    <row r="53" spans="2:7" x14ac:dyDescent="0.25">
      <c r="B53" s="311"/>
      <c r="C53" s="311"/>
      <c r="D53" s="311"/>
      <c r="E53" s="311"/>
      <c r="F53" s="311"/>
      <c r="G53" s="311"/>
    </row>
    <row r="54" spans="2:7" x14ac:dyDescent="0.25">
      <c r="B54" s="311"/>
      <c r="C54" s="311"/>
      <c r="D54" s="311"/>
      <c r="E54" s="311"/>
      <c r="F54" s="311"/>
      <c r="G54" s="311"/>
    </row>
    <row r="55" spans="2:7" x14ac:dyDescent="0.25">
      <c r="B55" s="311"/>
      <c r="C55" s="311"/>
      <c r="D55" s="311"/>
      <c r="E55" s="311"/>
      <c r="F55" s="311"/>
      <c r="G55" s="311"/>
    </row>
    <row r="56" spans="2:7" x14ac:dyDescent="0.25">
      <c r="B56" s="311"/>
      <c r="C56" s="311"/>
      <c r="D56" s="311"/>
      <c r="E56" s="311"/>
      <c r="F56" s="311"/>
      <c r="G56" s="311"/>
    </row>
    <row r="57" spans="2:7" x14ac:dyDescent="0.25">
      <c r="B57" s="311"/>
      <c r="C57" s="311"/>
      <c r="D57" s="311"/>
      <c r="E57" s="311"/>
      <c r="F57" s="311"/>
      <c r="G57" s="311"/>
    </row>
    <row r="58" spans="2:7" x14ac:dyDescent="0.25">
      <c r="B58" s="311"/>
      <c r="C58" s="311"/>
      <c r="D58" s="311"/>
      <c r="E58" s="311"/>
      <c r="F58" s="311"/>
      <c r="G58" s="311"/>
    </row>
    <row r="59" spans="2:7" x14ac:dyDescent="0.25">
      <c r="B59" s="311"/>
      <c r="C59" s="311"/>
      <c r="D59" s="311"/>
      <c r="E59" s="311"/>
      <c r="F59" s="311"/>
      <c r="G59" s="311"/>
    </row>
    <row r="60" spans="2:7" x14ac:dyDescent="0.25">
      <c r="B60" s="311"/>
      <c r="C60" s="311"/>
      <c r="D60" s="311"/>
      <c r="E60" s="311"/>
      <c r="F60" s="311"/>
      <c r="G60" s="311"/>
    </row>
    <row r="61" spans="2:7" x14ac:dyDescent="0.25">
      <c r="B61" s="311"/>
      <c r="C61" s="311"/>
      <c r="D61" s="311"/>
      <c r="E61" s="311"/>
      <c r="F61" s="311"/>
      <c r="G61" s="311"/>
    </row>
    <row r="62" spans="2:7" x14ac:dyDescent="0.25">
      <c r="B62" s="311"/>
      <c r="C62" s="311"/>
      <c r="D62" s="311"/>
      <c r="E62" s="311"/>
      <c r="F62" s="311"/>
      <c r="G62" s="311"/>
    </row>
    <row r="63" spans="2:7" x14ac:dyDescent="0.25">
      <c r="B63" s="311"/>
      <c r="C63" s="311"/>
      <c r="D63" s="311"/>
      <c r="E63" s="311"/>
      <c r="F63" s="311"/>
      <c r="G63" s="311"/>
    </row>
    <row r="64" spans="2:7" x14ac:dyDescent="0.25">
      <c r="B64" s="311"/>
      <c r="C64" s="311"/>
      <c r="D64" s="311"/>
      <c r="E64" s="311"/>
      <c r="F64" s="311"/>
      <c r="G64" s="311"/>
    </row>
    <row r="65" spans="2:7" x14ac:dyDescent="0.25">
      <c r="B65" s="311"/>
      <c r="C65" s="311"/>
      <c r="D65" s="311"/>
      <c r="E65" s="311"/>
      <c r="F65" s="311"/>
      <c r="G65" s="311"/>
    </row>
    <row r="66" spans="2:7" x14ac:dyDescent="0.25">
      <c r="B66" s="311"/>
      <c r="C66" s="311"/>
      <c r="D66" s="311"/>
      <c r="E66" s="311"/>
      <c r="F66" s="311"/>
      <c r="G66" s="311"/>
    </row>
    <row r="67" spans="2:7" x14ac:dyDescent="0.25">
      <c r="B67" s="311"/>
      <c r="C67" s="311"/>
      <c r="D67" s="311"/>
      <c r="E67" s="311"/>
      <c r="F67" s="311"/>
      <c r="G67" s="311"/>
    </row>
    <row r="68" spans="2:7" x14ac:dyDescent="0.25">
      <c r="B68" s="311"/>
      <c r="C68" s="311"/>
      <c r="D68" s="311"/>
      <c r="E68" s="311"/>
      <c r="F68" s="311"/>
      <c r="G68" s="311"/>
    </row>
    <row r="69" spans="2:7" x14ac:dyDescent="0.25">
      <c r="B69" s="311"/>
      <c r="C69" s="311"/>
      <c r="D69" s="311"/>
      <c r="E69" s="311"/>
      <c r="F69" s="311"/>
      <c r="G69" s="311"/>
    </row>
    <row r="70" spans="2:7" x14ac:dyDescent="0.25">
      <c r="B70" s="311"/>
      <c r="C70" s="311"/>
      <c r="D70" s="311"/>
      <c r="E70" s="311"/>
      <c r="F70" s="311"/>
      <c r="G70" s="311"/>
    </row>
    <row r="71" spans="2:7" x14ac:dyDescent="0.25">
      <c r="B71" s="311"/>
      <c r="C71" s="311"/>
      <c r="D71" s="311"/>
      <c r="E71" s="311"/>
      <c r="F71" s="311"/>
      <c r="G71" s="311"/>
    </row>
    <row r="72" spans="2:7" x14ac:dyDescent="0.25">
      <c r="B72" s="311"/>
      <c r="C72" s="311"/>
      <c r="D72" s="311"/>
      <c r="E72" s="311"/>
      <c r="F72" s="311"/>
      <c r="G72" s="311"/>
    </row>
    <row r="73" spans="2:7" x14ac:dyDescent="0.25">
      <c r="B73" s="311"/>
      <c r="C73" s="311"/>
      <c r="D73" s="311"/>
      <c r="E73" s="311"/>
      <c r="F73" s="311"/>
      <c r="G73" s="311"/>
    </row>
    <row r="74" spans="2:7" x14ac:dyDescent="0.25">
      <c r="B74" s="311"/>
      <c r="C74" s="311"/>
      <c r="D74" s="311"/>
      <c r="E74" s="311"/>
      <c r="F74" s="311"/>
      <c r="G74" s="311"/>
    </row>
    <row r="75" spans="2:7" x14ac:dyDescent="0.25">
      <c r="B75" s="311"/>
      <c r="C75" s="311"/>
      <c r="D75" s="311"/>
      <c r="E75" s="311"/>
      <c r="F75" s="311"/>
      <c r="G75" s="311"/>
    </row>
    <row r="76" spans="2:7" x14ac:dyDescent="0.25">
      <c r="B76" s="311"/>
      <c r="C76" s="311"/>
      <c r="D76" s="311"/>
      <c r="E76" s="311"/>
      <c r="F76" s="311"/>
      <c r="G76" s="311"/>
    </row>
    <row r="77" spans="2:7" x14ac:dyDescent="0.25">
      <c r="B77" s="311"/>
      <c r="C77" s="311"/>
      <c r="D77" s="311"/>
      <c r="E77" s="311"/>
      <c r="F77" s="311"/>
      <c r="G77" s="311"/>
    </row>
    <row r="78" spans="2:7" x14ac:dyDescent="0.25">
      <c r="B78" s="311"/>
      <c r="C78" s="311"/>
      <c r="D78" s="311"/>
      <c r="E78" s="311"/>
      <c r="F78" s="311"/>
      <c r="G78" s="311"/>
    </row>
    <row r="79" spans="2:7" x14ac:dyDescent="0.25">
      <c r="B79" s="311"/>
      <c r="C79" s="311"/>
      <c r="D79" s="311"/>
      <c r="E79" s="311"/>
      <c r="F79" s="311"/>
      <c r="G79" s="311"/>
    </row>
    <row r="80" spans="2:7" x14ac:dyDescent="0.25">
      <c r="B80" s="311"/>
      <c r="C80" s="311"/>
      <c r="D80" s="311"/>
      <c r="E80" s="311"/>
      <c r="F80" s="311"/>
      <c r="G80" s="311"/>
    </row>
    <row r="81" spans="2:7" x14ac:dyDescent="0.25">
      <c r="B81" s="311"/>
      <c r="C81" s="311"/>
      <c r="D81" s="311"/>
      <c r="E81" s="311"/>
      <c r="F81" s="311"/>
      <c r="G81" s="311"/>
    </row>
    <row r="82" spans="2:7" x14ac:dyDescent="0.25">
      <c r="B82" s="311"/>
      <c r="C82" s="311"/>
      <c r="D82" s="311"/>
      <c r="E82" s="311"/>
      <c r="F82" s="311"/>
      <c r="G82" s="311"/>
    </row>
    <row r="83" spans="2:7" x14ac:dyDescent="0.25">
      <c r="B83" s="311"/>
      <c r="C83" s="311"/>
      <c r="D83" s="311"/>
      <c r="E83" s="311"/>
      <c r="F83" s="311"/>
      <c r="G83" s="311"/>
    </row>
    <row r="84" spans="2:7" x14ac:dyDescent="0.25">
      <c r="B84" s="311"/>
      <c r="C84" s="311"/>
      <c r="D84" s="311"/>
      <c r="E84" s="311"/>
      <c r="F84" s="311"/>
      <c r="G84" s="311"/>
    </row>
    <row r="85" spans="2:7" x14ac:dyDescent="0.25">
      <c r="B85" s="311"/>
      <c r="C85" s="311"/>
      <c r="D85" s="311"/>
      <c r="E85" s="311"/>
      <c r="F85" s="311"/>
      <c r="G85" s="311"/>
    </row>
    <row r="86" spans="2:7" x14ac:dyDescent="0.25">
      <c r="B86" s="311"/>
      <c r="C86" s="311"/>
      <c r="D86" s="311"/>
      <c r="E86" s="311"/>
      <c r="F86" s="311"/>
      <c r="G86" s="311"/>
    </row>
    <row r="87" spans="2:7" x14ac:dyDescent="0.25">
      <c r="B87" s="311"/>
      <c r="C87" s="311"/>
      <c r="D87" s="311"/>
      <c r="E87" s="311"/>
      <c r="F87" s="311"/>
      <c r="G87" s="311"/>
    </row>
    <row r="88" spans="2:7" x14ac:dyDescent="0.25">
      <c r="B88" s="311"/>
      <c r="C88" s="311"/>
      <c r="D88" s="311"/>
      <c r="E88" s="311"/>
      <c r="F88" s="311"/>
      <c r="G88" s="311"/>
    </row>
    <row r="89" spans="2:7" x14ac:dyDescent="0.25">
      <c r="B89" s="311"/>
      <c r="C89" s="311"/>
      <c r="D89" s="311"/>
      <c r="E89" s="311"/>
      <c r="F89" s="311"/>
      <c r="G89" s="311"/>
    </row>
    <row r="90" spans="2:7" x14ac:dyDescent="0.25">
      <c r="B90" s="311"/>
      <c r="C90" s="311"/>
      <c r="D90" s="311"/>
      <c r="E90" s="311"/>
      <c r="F90" s="311"/>
      <c r="G90" s="311"/>
    </row>
    <row r="91" spans="2:7" x14ac:dyDescent="0.25">
      <c r="B91" s="311"/>
      <c r="C91" s="311"/>
      <c r="D91" s="311"/>
      <c r="E91" s="311"/>
      <c r="F91" s="311"/>
      <c r="G91" s="311"/>
    </row>
  </sheetData>
  <hyperlinks>
    <hyperlink ref="B2" location="Índice!A1" display="Informe censo de centros residenciales de servicios sociales" xr:uid="{FBE53F47-A310-4C4B-A4BF-ABAE4E48B649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F2FC2-90B9-46EF-A9B2-0774996A8155}">
  <sheetPr codeName="Hoja5">
    <tabColor theme="4" tint="0.39997558519241921"/>
    <pageSetUpPr fitToPage="1"/>
  </sheetPr>
  <dimension ref="A6:Z953"/>
  <sheetViews>
    <sheetView showGridLines="0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4" width="7.42578125" customWidth="1"/>
    <col min="5" max="5" width="9.140625" customWidth="1"/>
    <col min="6" max="6" width="14.28515625" hidden="1" customWidth="1"/>
    <col min="7" max="8" width="12.42578125" customWidth="1"/>
    <col min="9" max="9" width="8.7109375" customWidth="1"/>
    <col min="10" max="11" width="7.42578125" customWidth="1"/>
    <col min="12" max="12" width="9.140625" customWidth="1"/>
    <col min="13" max="14" width="7.42578125" customWidth="1"/>
    <col min="15" max="15" width="8.7109375" customWidth="1"/>
    <col min="16" max="16" width="7.42578125" customWidth="1"/>
    <col min="17" max="17" width="9.140625" customWidth="1"/>
    <col min="18" max="33" width="7.42578125" customWidth="1"/>
    <col min="34" max="39" width="8.5703125" customWidth="1"/>
  </cols>
  <sheetData>
    <row r="6" spans="1:26" x14ac:dyDescent="0.2">
      <c r="A6" s="276" t="s">
        <v>136</v>
      </c>
    </row>
    <row r="7" spans="1:26" ht="10.5" customHeight="1" x14ac:dyDescent="0.2">
      <c r="B7" s="1"/>
      <c r="C7" s="1"/>
      <c r="D7" s="1"/>
      <c r="E7" s="1"/>
      <c r="F7" s="1"/>
    </row>
    <row r="8" spans="1:26" ht="10.5" customHeight="1" x14ac:dyDescent="0.2">
      <c r="A8" s="3"/>
      <c r="B8" s="4"/>
      <c r="C8" s="4"/>
      <c r="D8" s="4"/>
      <c r="E8" s="4"/>
      <c r="F8" s="4"/>
      <c r="J8" s="5" t="s">
        <v>1</v>
      </c>
      <c r="K8" s="5" t="s">
        <v>1</v>
      </c>
      <c r="L8" s="5"/>
      <c r="M8" s="5" t="s">
        <v>1</v>
      </c>
      <c r="N8" s="5" t="s">
        <v>1</v>
      </c>
      <c r="O8" s="5" t="s">
        <v>1</v>
      </c>
      <c r="P8" s="5" t="s">
        <v>1</v>
      </c>
      <c r="Q8" s="5" t="s">
        <v>1</v>
      </c>
      <c r="R8" s="4"/>
      <c r="S8" s="43"/>
      <c r="T8" s="4"/>
      <c r="U8" s="4"/>
    </row>
    <row r="9" spans="1:26" ht="10.5" customHeight="1" x14ac:dyDescent="0.2">
      <c r="K9" s="16"/>
      <c r="L9" s="16"/>
      <c r="M9" s="16"/>
      <c r="N9" s="16"/>
      <c r="O9" s="16"/>
      <c r="P9" s="16"/>
      <c r="U9" s="34"/>
      <c r="V9" s="35"/>
      <c r="W9" s="5"/>
    </row>
    <row r="10" spans="1:26" ht="10.5" customHeight="1" x14ac:dyDescent="0.2">
      <c r="U10" s="34"/>
      <c r="V10" s="35"/>
      <c r="W10" s="5"/>
    </row>
    <row r="11" spans="1:26" ht="10.5" customHeight="1" x14ac:dyDescent="0.2">
      <c r="U11" s="34"/>
      <c r="V11" s="35"/>
      <c r="W11" s="5"/>
    </row>
    <row r="12" spans="1:26" ht="10.5" customHeight="1" x14ac:dyDescent="0.2">
      <c r="U12" s="34"/>
      <c r="V12" s="35"/>
      <c r="W12" s="5"/>
    </row>
    <row r="13" spans="1:26" ht="10.5" customHeight="1" x14ac:dyDescent="0.2">
      <c r="U13" s="34"/>
      <c r="V13" s="35"/>
      <c r="W13" s="5"/>
    </row>
    <row r="14" spans="1:26" ht="10.5" customHeight="1" x14ac:dyDescent="0.2">
      <c r="U14" s="34"/>
      <c r="V14" s="35"/>
      <c r="W14" s="5"/>
    </row>
    <row r="15" spans="1:26" ht="10.5" customHeight="1" x14ac:dyDescent="0.2">
      <c r="U15" s="34"/>
      <c r="V15" s="35"/>
      <c r="W15" s="5"/>
    </row>
    <row r="16" spans="1:26" ht="10.5" customHeight="1" x14ac:dyDescent="0.2">
      <c r="U16" s="34"/>
      <c r="V16" s="35"/>
      <c r="W16" s="5"/>
      <c r="Z16">
        <v>0</v>
      </c>
    </row>
    <row r="17" spans="21:23" ht="10.5" customHeight="1" x14ac:dyDescent="0.2">
      <c r="U17" s="34"/>
      <c r="V17" s="35"/>
      <c r="W17" s="5"/>
    </row>
    <row r="18" spans="21:23" ht="10.5" customHeight="1" x14ac:dyDescent="0.2">
      <c r="U18" s="34"/>
      <c r="V18" s="35"/>
      <c r="W18" s="5"/>
    </row>
    <row r="19" spans="21:23" ht="10.5" customHeight="1" x14ac:dyDescent="0.2">
      <c r="U19" s="34"/>
      <c r="V19" s="35"/>
      <c r="W19" s="5"/>
    </row>
    <row r="20" spans="21:23" ht="10.5" customHeight="1" x14ac:dyDescent="0.2">
      <c r="U20" s="34"/>
      <c r="V20" s="35"/>
      <c r="W20" s="5"/>
    </row>
    <row r="21" spans="21:23" ht="10.5" customHeight="1" x14ac:dyDescent="0.2">
      <c r="U21" s="34"/>
      <c r="V21" s="35"/>
      <c r="W21" s="5"/>
    </row>
    <row r="22" spans="21:23" ht="10.5" customHeight="1" x14ac:dyDescent="0.2">
      <c r="U22" s="34"/>
      <c r="V22" s="35"/>
      <c r="W22" s="5"/>
    </row>
    <row r="23" spans="21:23" ht="10.5" customHeight="1" x14ac:dyDescent="0.2">
      <c r="U23" s="34"/>
      <c r="V23" s="35"/>
      <c r="W23" s="5"/>
    </row>
    <row r="24" spans="21:23" ht="10.5" customHeight="1" x14ac:dyDescent="0.2">
      <c r="U24" s="34"/>
      <c r="V24" s="35"/>
      <c r="W24" s="5"/>
    </row>
    <row r="25" spans="21:23" ht="10.5" customHeight="1" x14ac:dyDescent="0.2">
      <c r="U25" s="34"/>
      <c r="V25" s="35"/>
      <c r="W25" s="5"/>
    </row>
    <row r="26" spans="21:23" ht="10.5" customHeight="1" x14ac:dyDescent="0.2">
      <c r="U26" s="34"/>
      <c r="V26" s="35"/>
      <c r="W26" s="5"/>
    </row>
    <row r="27" spans="21:23" ht="10.5" customHeight="1" x14ac:dyDescent="0.2">
      <c r="U27" s="34"/>
      <c r="V27" s="35"/>
      <c r="W27" s="5"/>
    </row>
    <row r="28" spans="21:23" ht="10.5" customHeight="1" x14ac:dyDescent="0.2">
      <c r="U28" s="34"/>
      <c r="V28" s="35"/>
      <c r="W28" s="5"/>
    </row>
    <row r="29" spans="21:23" ht="10.5" customHeight="1" x14ac:dyDescent="0.2">
      <c r="U29" s="34"/>
      <c r="V29" s="35"/>
      <c r="W29" s="5"/>
    </row>
    <row r="30" spans="21:23" ht="10.5" customHeight="1" x14ac:dyDescent="0.2">
      <c r="U30" s="34"/>
      <c r="V30" s="35"/>
      <c r="W30" s="5"/>
    </row>
    <row r="31" spans="21:23" ht="10.5" customHeight="1" x14ac:dyDescent="0.2">
      <c r="U31" s="34"/>
      <c r="V31" s="35"/>
      <c r="W31" s="5"/>
    </row>
    <row r="32" spans="21:23" ht="10.5" customHeight="1" x14ac:dyDescent="0.2">
      <c r="U32" s="34"/>
      <c r="V32" s="35"/>
      <c r="W32" s="5"/>
    </row>
    <row r="33" spans="2:23" ht="10.5" customHeight="1" x14ac:dyDescent="0.2">
      <c r="U33" s="34"/>
      <c r="V33" s="35"/>
      <c r="W33" s="5"/>
    </row>
    <row r="34" spans="2:23" ht="10.5" customHeight="1" x14ac:dyDescent="0.2">
      <c r="U34" s="34"/>
      <c r="V34" s="35"/>
      <c r="W34" s="5"/>
    </row>
    <row r="35" spans="2:23" s="189" customFormat="1" ht="15" customHeight="1" x14ac:dyDescent="0.2">
      <c r="B35" s="373" t="s">
        <v>48</v>
      </c>
      <c r="C35" s="373"/>
      <c r="D35" s="373"/>
      <c r="E35" s="373"/>
      <c r="F35" s="373"/>
      <c r="G35" s="372" t="s">
        <v>4</v>
      </c>
      <c r="H35" s="372"/>
      <c r="J35" s="219"/>
      <c r="K35" s="279"/>
      <c r="L35" s="279"/>
      <c r="M35" s="279"/>
      <c r="N35" s="257"/>
      <c r="O35" s="257"/>
      <c r="P35" s="257"/>
      <c r="Q35" s="257"/>
      <c r="R35" s="257"/>
      <c r="S35" s="257"/>
      <c r="T35" s="257"/>
      <c r="U35" s="257"/>
      <c r="V35" s="257"/>
    </row>
    <row r="36" spans="2:23" s="189" customFormat="1" ht="15" customHeight="1" x14ac:dyDescent="0.2">
      <c r="B36" s="373"/>
      <c r="C36" s="373"/>
      <c r="D36" s="373"/>
      <c r="E36" s="373"/>
      <c r="F36" s="373"/>
      <c r="G36" s="372"/>
      <c r="H36" s="372"/>
      <c r="J36" s="219"/>
      <c r="K36" s="279"/>
      <c r="L36" s="279"/>
      <c r="M36" s="279"/>
      <c r="N36" s="257"/>
      <c r="O36" s="257"/>
      <c r="P36" s="257"/>
      <c r="Q36" s="257"/>
      <c r="R36" s="257"/>
      <c r="S36" s="257"/>
      <c r="T36" s="257"/>
      <c r="U36" s="257"/>
      <c r="V36" s="257"/>
    </row>
    <row r="37" spans="2:23" s="189" customFormat="1" ht="15" customHeight="1" x14ac:dyDescent="0.2">
      <c r="B37" s="373"/>
      <c r="C37" s="373"/>
      <c r="D37" s="373"/>
      <c r="E37" s="373"/>
      <c r="F37" s="373"/>
      <c r="G37" s="372"/>
      <c r="H37" s="372"/>
      <c r="J37" s="219"/>
      <c r="K37" s="279"/>
      <c r="L37" s="279"/>
      <c r="M37" s="279"/>
      <c r="N37" s="257"/>
      <c r="O37" s="257"/>
      <c r="P37" s="257"/>
      <c r="Q37" s="257"/>
      <c r="R37" s="257"/>
      <c r="S37" s="257"/>
      <c r="T37" s="257"/>
      <c r="U37" s="257"/>
      <c r="V37" s="257"/>
    </row>
    <row r="38" spans="2:23" s="189" customFormat="1" ht="15" customHeight="1" x14ac:dyDescent="0.2">
      <c r="B38" s="373"/>
      <c r="C38" s="373"/>
      <c r="D38" s="373"/>
      <c r="E38" s="373"/>
      <c r="F38" s="373"/>
      <c r="G38" s="210" t="s">
        <v>8</v>
      </c>
      <c r="H38" s="210" t="s">
        <v>10</v>
      </c>
      <c r="J38" s="219"/>
      <c r="K38" s="279"/>
      <c r="L38" s="279"/>
      <c r="M38" s="279"/>
      <c r="N38" s="257"/>
      <c r="O38" s="257"/>
      <c r="P38" s="257"/>
      <c r="Q38" s="257"/>
      <c r="R38" s="257"/>
      <c r="S38" s="257"/>
      <c r="T38" s="257"/>
      <c r="U38" s="257"/>
      <c r="V38" s="257"/>
    </row>
    <row r="39" spans="2:23" s="229" customFormat="1" ht="30" customHeight="1" x14ac:dyDescent="0.2">
      <c r="B39" s="371" t="s">
        <v>50</v>
      </c>
      <c r="C39" s="371"/>
      <c r="D39" s="371"/>
      <c r="E39" s="371"/>
      <c r="F39" s="371"/>
      <c r="G39" s="219">
        <v>386</v>
      </c>
      <c r="H39" s="220">
        <f t="shared" ref="H39:H44" si="0">G39/G$44</f>
        <v>8.7807097361237485E-2</v>
      </c>
      <c r="J39" s="280"/>
      <c r="K39" s="270"/>
      <c r="L39" s="280"/>
      <c r="M39" s="270"/>
      <c r="N39" s="280"/>
      <c r="O39" s="270"/>
      <c r="P39" s="280"/>
    </row>
    <row r="40" spans="2:23" s="229" customFormat="1" ht="30" customHeight="1" x14ac:dyDescent="0.2">
      <c r="B40" s="371" t="s">
        <v>51</v>
      </c>
      <c r="C40" s="371"/>
      <c r="D40" s="371"/>
      <c r="E40" s="371"/>
      <c r="F40" s="371"/>
      <c r="G40" s="219">
        <v>144</v>
      </c>
      <c r="H40" s="220">
        <f t="shared" si="0"/>
        <v>3.2757051865332121E-2</v>
      </c>
      <c r="J40" s="280"/>
      <c r="K40" s="281"/>
      <c r="L40" s="280"/>
      <c r="M40" s="270"/>
      <c r="N40" s="282"/>
      <c r="O40" s="281"/>
      <c r="P40" s="282"/>
    </row>
    <row r="41" spans="2:23" s="229" customFormat="1" ht="30" customHeight="1" x14ac:dyDescent="0.2">
      <c r="B41" s="371" t="s">
        <v>52</v>
      </c>
      <c r="C41" s="371"/>
      <c r="D41" s="371"/>
      <c r="E41" s="371"/>
      <c r="F41" s="371"/>
      <c r="G41" s="219">
        <v>623</v>
      </c>
      <c r="H41" s="220">
        <f t="shared" si="0"/>
        <v>0.14171974522292993</v>
      </c>
      <c r="J41" s="280"/>
      <c r="K41" s="270"/>
      <c r="L41" s="280"/>
      <c r="M41" s="270"/>
      <c r="N41" s="280"/>
      <c r="O41" s="270"/>
      <c r="P41" s="280"/>
    </row>
    <row r="42" spans="2:23" s="229" customFormat="1" ht="30" customHeight="1" x14ac:dyDescent="0.2">
      <c r="B42" s="371" t="s">
        <v>53</v>
      </c>
      <c r="C42" s="371"/>
      <c r="D42" s="371"/>
      <c r="E42" s="371"/>
      <c r="F42" s="371"/>
      <c r="G42" s="219">
        <v>2134</v>
      </c>
      <c r="H42" s="220">
        <f t="shared" si="0"/>
        <v>0.4854413102820746</v>
      </c>
      <c r="J42" s="280"/>
      <c r="K42" s="270"/>
      <c r="L42" s="280"/>
      <c r="M42" s="270"/>
      <c r="N42" s="280"/>
      <c r="O42" s="270"/>
      <c r="P42" s="280"/>
    </row>
    <row r="43" spans="2:23" s="229" customFormat="1" ht="30" customHeight="1" x14ac:dyDescent="0.2">
      <c r="B43" s="371" t="s">
        <v>54</v>
      </c>
      <c r="C43" s="371"/>
      <c r="D43" s="371"/>
      <c r="E43" s="371"/>
      <c r="F43" s="371"/>
      <c r="G43" s="219">
        <v>1109</v>
      </c>
      <c r="H43" s="220">
        <f t="shared" si="0"/>
        <v>0.25227479526842583</v>
      </c>
      <c r="J43" s="280"/>
      <c r="K43" s="270"/>
      <c r="L43" s="280"/>
      <c r="M43" s="270"/>
      <c r="N43" s="280"/>
      <c r="O43" s="270"/>
      <c r="P43" s="280"/>
    </row>
    <row r="44" spans="2:23" s="229" customFormat="1" ht="24.95" customHeight="1" x14ac:dyDescent="0.2">
      <c r="B44" s="371" t="s">
        <v>29</v>
      </c>
      <c r="C44" s="371"/>
      <c r="D44" s="371"/>
      <c r="E44" s="371"/>
      <c r="F44" s="371"/>
      <c r="G44" s="221">
        <f>SUM(G39:G43)</f>
        <v>4396</v>
      </c>
      <c r="H44" s="237">
        <f t="shared" si="0"/>
        <v>1</v>
      </c>
      <c r="L44" s="280"/>
      <c r="M44" s="270"/>
    </row>
    <row r="45" spans="2:23" s="189" customFormat="1" ht="15" customHeight="1" x14ac:dyDescent="0.2">
      <c r="B45" s="189" t="s">
        <v>181</v>
      </c>
      <c r="K45" s="259"/>
      <c r="L45" s="259"/>
      <c r="M45" s="259"/>
      <c r="N45" s="259"/>
      <c r="O45" s="259"/>
      <c r="P45" s="259"/>
      <c r="U45" s="280"/>
      <c r="V45" s="270"/>
    </row>
    <row r="46" spans="2:23" s="189" customFormat="1" ht="15" customHeight="1" x14ac:dyDescent="0.2">
      <c r="B46" s="189" t="s">
        <v>183</v>
      </c>
      <c r="K46" s="259"/>
      <c r="L46" s="259"/>
      <c r="M46" s="259"/>
      <c r="N46" s="259"/>
      <c r="O46" s="259"/>
      <c r="P46" s="259"/>
      <c r="U46" s="280"/>
      <c r="V46" s="270"/>
    </row>
    <row r="47" spans="2:23" ht="10.5" customHeight="1" x14ac:dyDescent="0.2">
      <c r="B47" s="37"/>
      <c r="K47" s="16"/>
      <c r="L47" s="16"/>
      <c r="M47" s="16"/>
      <c r="N47" s="16"/>
      <c r="O47" s="16"/>
      <c r="P47" s="16"/>
      <c r="U47" s="45"/>
      <c r="V47" s="46"/>
      <c r="W47" s="12"/>
    </row>
    <row r="48" spans="2:23" ht="10.5" customHeight="1" x14ac:dyDescent="0.2">
      <c r="K48" s="16"/>
      <c r="L48" s="16"/>
      <c r="M48" s="16"/>
      <c r="N48" s="16"/>
      <c r="O48" s="16"/>
      <c r="P48" s="17"/>
      <c r="U48" s="34"/>
      <c r="V48" s="35"/>
      <c r="W48" s="5"/>
    </row>
    <row r="49" spans="2:6" ht="10.5" customHeight="1" x14ac:dyDescent="0.2">
      <c r="B49" s="37"/>
      <c r="C49" s="37"/>
      <c r="D49" s="37"/>
      <c r="E49" s="37"/>
      <c r="F49" s="37"/>
    </row>
    <row r="50" spans="2:6" ht="10.5" customHeight="1" x14ac:dyDescent="0.2">
      <c r="B50" s="37"/>
      <c r="C50" s="37"/>
      <c r="D50" s="37"/>
      <c r="E50" s="37"/>
      <c r="F50" s="37"/>
    </row>
    <row r="51" spans="2:6" ht="10.5" customHeight="1" x14ac:dyDescent="0.2">
      <c r="B51" s="37"/>
      <c r="C51" s="37"/>
      <c r="D51" s="37"/>
      <c r="E51" s="37"/>
      <c r="F51" s="37"/>
    </row>
    <row r="52" spans="2:6" ht="10.5" customHeight="1" x14ac:dyDescent="0.2">
      <c r="B52" s="37"/>
      <c r="C52" s="37"/>
      <c r="D52" s="37"/>
      <c r="E52" s="37"/>
      <c r="F52" s="37"/>
    </row>
    <row r="53" spans="2:6" ht="10.5" customHeight="1" x14ac:dyDescent="0.2">
      <c r="B53" s="37"/>
      <c r="C53" s="37"/>
      <c r="D53" s="37"/>
      <c r="E53" s="37"/>
      <c r="F53" s="37"/>
    </row>
    <row r="54" spans="2:6" ht="10.5" customHeight="1" x14ac:dyDescent="0.2">
      <c r="B54" s="37"/>
      <c r="C54" s="37"/>
      <c r="D54" s="37"/>
      <c r="E54" s="37"/>
      <c r="F54" s="37"/>
    </row>
    <row r="55" spans="2:6" ht="10.5" customHeight="1" x14ac:dyDescent="0.2">
      <c r="B55" s="37"/>
      <c r="C55" s="37"/>
      <c r="D55" s="37"/>
      <c r="E55" s="37"/>
      <c r="F55" s="37"/>
    </row>
    <row r="56" spans="2:6" ht="10.5" customHeight="1" x14ac:dyDescent="0.2">
      <c r="B56" s="37"/>
      <c r="C56" s="37"/>
      <c r="D56" s="37"/>
      <c r="E56" s="37"/>
      <c r="F56" s="37"/>
    </row>
    <row r="57" spans="2:6" ht="10.5" customHeight="1" x14ac:dyDescent="0.2">
      <c r="B57" s="37"/>
      <c r="C57" s="37"/>
      <c r="D57" s="37"/>
      <c r="E57" s="37"/>
      <c r="F57" s="37"/>
    </row>
    <row r="58" spans="2:6" ht="10.5" customHeight="1" x14ac:dyDescent="0.2">
      <c r="B58" s="37"/>
      <c r="C58" s="37"/>
      <c r="D58" s="37"/>
      <c r="E58" s="37"/>
      <c r="F58" s="37"/>
    </row>
    <row r="59" spans="2:6" ht="10.5" customHeight="1" x14ac:dyDescent="0.2">
      <c r="B59" s="37"/>
      <c r="C59" s="37"/>
      <c r="D59" s="37"/>
      <c r="E59" s="37"/>
      <c r="F59" s="37"/>
    </row>
    <row r="60" spans="2:6" ht="10.5" customHeight="1" x14ac:dyDescent="0.2">
      <c r="B60" s="37"/>
      <c r="C60" s="37"/>
      <c r="D60" s="37"/>
      <c r="E60" s="37"/>
      <c r="F60" s="37"/>
    </row>
    <row r="61" spans="2:6" ht="10.5" customHeight="1" x14ac:dyDescent="0.2">
      <c r="B61" s="37"/>
      <c r="C61" s="37"/>
      <c r="D61" s="37"/>
      <c r="E61" s="37"/>
      <c r="F61" s="37"/>
    </row>
    <row r="62" spans="2:6" ht="10.5" customHeight="1" x14ac:dyDescent="0.2">
      <c r="B62" s="37"/>
      <c r="C62" s="37"/>
      <c r="D62" s="37"/>
      <c r="E62" s="37"/>
      <c r="F62" s="37"/>
    </row>
    <row r="63" spans="2:6" ht="10.5" customHeight="1" x14ac:dyDescent="0.2">
      <c r="B63" s="37"/>
      <c r="C63" s="37"/>
      <c r="D63" s="37"/>
      <c r="E63" s="37"/>
      <c r="F63" s="37"/>
    </row>
    <row r="64" spans="2:6" ht="10.5" customHeight="1" x14ac:dyDescent="0.2">
      <c r="B64" s="37"/>
      <c r="C64" s="37"/>
      <c r="D64" s="37"/>
      <c r="E64" s="37"/>
      <c r="F64" s="37"/>
    </row>
    <row r="65" spans="2:9" ht="10.5" customHeight="1" x14ac:dyDescent="0.2">
      <c r="B65" s="37"/>
      <c r="C65" s="37"/>
      <c r="D65" s="37"/>
      <c r="E65" s="37"/>
      <c r="F65" s="37"/>
    </row>
    <row r="66" spans="2:9" ht="10.5" customHeight="1" x14ac:dyDescent="0.2">
      <c r="B66" s="37"/>
      <c r="C66" s="37"/>
      <c r="D66" s="37"/>
      <c r="E66" s="37"/>
      <c r="F66" s="37"/>
    </row>
    <row r="67" spans="2:9" ht="10.5" customHeight="1" x14ac:dyDescent="0.2">
      <c r="B67" s="38"/>
      <c r="F67" s="12"/>
      <c r="H67" s="12"/>
      <c r="I67" s="12"/>
    </row>
    <row r="68" spans="2:9" ht="10.5" customHeight="1" x14ac:dyDescent="0.2">
      <c r="F68" s="12"/>
      <c r="H68" s="12"/>
      <c r="I68" s="12"/>
    </row>
    <row r="69" spans="2:9" ht="10.5" customHeight="1" x14ac:dyDescent="0.2">
      <c r="F69" s="12"/>
      <c r="H69" s="12"/>
      <c r="I69" s="12"/>
    </row>
    <row r="70" spans="2:9" ht="10.5" customHeight="1" x14ac:dyDescent="0.2"/>
    <row r="71" spans="2:9" ht="10.5" customHeight="1" x14ac:dyDescent="0.2"/>
    <row r="72" spans="2:9" ht="10.5" customHeight="1" x14ac:dyDescent="0.2"/>
    <row r="73" spans="2:9" ht="10.5" customHeight="1" x14ac:dyDescent="0.2"/>
    <row r="74" spans="2:9" ht="10.5" customHeight="1" x14ac:dyDescent="0.2"/>
    <row r="75" spans="2:9" ht="10.5" customHeight="1" x14ac:dyDescent="0.2"/>
    <row r="76" spans="2:9" ht="10.5" customHeight="1" x14ac:dyDescent="0.2"/>
    <row r="77" spans="2:9" ht="10.5" customHeight="1" x14ac:dyDescent="0.2"/>
    <row r="78" spans="2:9" ht="10.5" customHeight="1" x14ac:dyDescent="0.2"/>
    <row r="79" spans="2:9" ht="10.5" customHeight="1" x14ac:dyDescent="0.2"/>
    <row r="80" spans="2:9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  <row r="799" ht="10.5" customHeight="1" x14ac:dyDescent="0.2"/>
    <row r="800" ht="10.5" customHeight="1" x14ac:dyDescent="0.2"/>
    <row r="801" ht="10.5" customHeight="1" x14ac:dyDescent="0.2"/>
    <row r="802" ht="10.5" customHeight="1" x14ac:dyDescent="0.2"/>
    <row r="803" ht="10.5" customHeight="1" x14ac:dyDescent="0.2"/>
    <row r="804" ht="10.5" customHeight="1" x14ac:dyDescent="0.2"/>
    <row r="805" ht="10.5" customHeight="1" x14ac:dyDescent="0.2"/>
    <row r="806" ht="10.5" customHeight="1" x14ac:dyDescent="0.2"/>
    <row r="807" ht="10.5" customHeight="1" x14ac:dyDescent="0.2"/>
    <row r="808" ht="10.5" customHeight="1" x14ac:dyDescent="0.2"/>
    <row r="809" ht="10.5" customHeight="1" x14ac:dyDescent="0.2"/>
    <row r="810" ht="10.5" customHeight="1" x14ac:dyDescent="0.2"/>
    <row r="811" ht="10.5" customHeight="1" x14ac:dyDescent="0.2"/>
    <row r="812" ht="10.5" customHeight="1" x14ac:dyDescent="0.2"/>
    <row r="813" ht="10.5" customHeight="1" x14ac:dyDescent="0.2"/>
    <row r="814" ht="10.5" customHeight="1" x14ac:dyDescent="0.2"/>
    <row r="815" ht="10.5" customHeight="1" x14ac:dyDescent="0.2"/>
    <row r="816" ht="10.5" customHeight="1" x14ac:dyDescent="0.2"/>
    <row r="817" ht="10.5" customHeight="1" x14ac:dyDescent="0.2"/>
    <row r="818" ht="10.5" customHeight="1" x14ac:dyDescent="0.2"/>
    <row r="819" ht="10.5" customHeight="1" x14ac:dyDescent="0.2"/>
    <row r="820" ht="10.5" customHeight="1" x14ac:dyDescent="0.2"/>
    <row r="821" ht="10.5" customHeight="1" x14ac:dyDescent="0.2"/>
    <row r="822" ht="10.5" customHeight="1" x14ac:dyDescent="0.2"/>
    <row r="823" ht="10.5" customHeight="1" x14ac:dyDescent="0.2"/>
    <row r="824" ht="10.5" customHeight="1" x14ac:dyDescent="0.2"/>
    <row r="825" ht="10.5" customHeight="1" x14ac:dyDescent="0.2"/>
    <row r="826" ht="10.5" customHeight="1" x14ac:dyDescent="0.2"/>
    <row r="827" ht="10.5" customHeight="1" x14ac:dyDescent="0.2"/>
    <row r="828" ht="10.5" customHeight="1" x14ac:dyDescent="0.2"/>
    <row r="829" ht="10.5" customHeight="1" x14ac:dyDescent="0.2"/>
    <row r="830" ht="10.5" customHeight="1" x14ac:dyDescent="0.2"/>
    <row r="831" ht="10.5" customHeight="1" x14ac:dyDescent="0.2"/>
    <row r="832" ht="10.5" customHeight="1" x14ac:dyDescent="0.2"/>
    <row r="833" ht="10.5" customHeight="1" x14ac:dyDescent="0.2"/>
    <row r="834" ht="10.5" customHeight="1" x14ac:dyDescent="0.2"/>
    <row r="835" ht="10.5" customHeight="1" x14ac:dyDescent="0.2"/>
    <row r="836" ht="10.5" customHeight="1" x14ac:dyDescent="0.2"/>
    <row r="837" ht="10.5" customHeight="1" x14ac:dyDescent="0.2"/>
    <row r="838" ht="10.5" customHeight="1" x14ac:dyDescent="0.2"/>
    <row r="839" ht="10.5" customHeight="1" x14ac:dyDescent="0.2"/>
    <row r="840" ht="10.5" customHeight="1" x14ac:dyDescent="0.2"/>
    <row r="841" ht="10.5" customHeight="1" x14ac:dyDescent="0.2"/>
    <row r="842" ht="10.5" customHeight="1" x14ac:dyDescent="0.2"/>
    <row r="843" ht="10.5" customHeight="1" x14ac:dyDescent="0.2"/>
    <row r="844" ht="10.5" customHeight="1" x14ac:dyDescent="0.2"/>
    <row r="845" ht="10.5" customHeight="1" x14ac:dyDescent="0.2"/>
    <row r="846" ht="10.5" customHeight="1" x14ac:dyDescent="0.2"/>
    <row r="847" ht="10.5" customHeight="1" x14ac:dyDescent="0.2"/>
    <row r="848" ht="10.5" customHeight="1" x14ac:dyDescent="0.2"/>
    <row r="849" ht="10.5" customHeight="1" x14ac:dyDescent="0.2"/>
    <row r="850" ht="10.5" customHeight="1" x14ac:dyDescent="0.2"/>
    <row r="851" ht="10.5" customHeight="1" x14ac:dyDescent="0.2"/>
    <row r="852" ht="10.5" customHeight="1" x14ac:dyDescent="0.2"/>
    <row r="853" ht="10.5" customHeight="1" x14ac:dyDescent="0.2"/>
    <row r="854" ht="10.5" customHeight="1" x14ac:dyDescent="0.2"/>
    <row r="855" ht="10.5" customHeight="1" x14ac:dyDescent="0.2"/>
    <row r="856" ht="10.5" customHeight="1" x14ac:dyDescent="0.2"/>
    <row r="857" ht="10.5" customHeight="1" x14ac:dyDescent="0.2"/>
    <row r="858" ht="10.5" customHeight="1" x14ac:dyDescent="0.2"/>
    <row r="859" ht="10.5" customHeight="1" x14ac:dyDescent="0.2"/>
    <row r="860" ht="10.5" customHeight="1" x14ac:dyDescent="0.2"/>
    <row r="861" ht="10.5" customHeight="1" x14ac:dyDescent="0.2"/>
    <row r="862" ht="10.5" customHeight="1" x14ac:dyDescent="0.2"/>
    <row r="863" ht="10.5" customHeight="1" x14ac:dyDescent="0.2"/>
    <row r="864" ht="10.5" customHeight="1" x14ac:dyDescent="0.2"/>
    <row r="865" ht="10.5" customHeight="1" x14ac:dyDescent="0.2"/>
    <row r="866" ht="10.5" customHeight="1" x14ac:dyDescent="0.2"/>
    <row r="867" ht="10.5" customHeight="1" x14ac:dyDescent="0.2"/>
    <row r="868" ht="10.5" customHeight="1" x14ac:dyDescent="0.2"/>
    <row r="869" ht="10.5" customHeight="1" x14ac:dyDescent="0.2"/>
    <row r="870" ht="10.5" customHeight="1" x14ac:dyDescent="0.2"/>
    <row r="871" ht="10.5" customHeight="1" x14ac:dyDescent="0.2"/>
    <row r="872" ht="10.5" customHeight="1" x14ac:dyDescent="0.2"/>
    <row r="873" ht="10.5" customHeight="1" x14ac:dyDescent="0.2"/>
    <row r="874" ht="10.5" customHeight="1" x14ac:dyDescent="0.2"/>
    <row r="875" ht="10.5" customHeight="1" x14ac:dyDescent="0.2"/>
    <row r="876" ht="10.5" customHeight="1" x14ac:dyDescent="0.2"/>
    <row r="877" ht="10.5" customHeight="1" x14ac:dyDescent="0.2"/>
    <row r="878" ht="10.5" customHeight="1" x14ac:dyDescent="0.2"/>
    <row r="879" ht="10.5" customHeight="1" x14ac:dyDescent="0.2"/>
    <row r="880" ht="10.5" customHeight="1" x14ac:dyDescent="0.2"/>
    <row r="881" ht="10.5" customHeight="1" x14ac:dyDescent="0.2"/>
    <row r="882" ht="10.5" customHeight="1" x14ac:dyDescent="0.2"/>
    <row r="883" ht="10.5" customHeight="1" x14ac:dyDescent="0.2"/>
    <row r="884" ht="10.5" customHeight="1" x14ac:dyDescent="0.2"/>
    <row r="885" ht="10.5" customHeight="1" x14ac:dyDescent="0.2"/>
    <row r="886" ht="10.5" customHeight="1" x14ac:dyDescent="0.2"/>
    <row r="887" ht="10.5" customHeight="1" x14ac:dyDescent="0.2"/>
    <row r="888" ht="10.5" customHeight="1" x14ac:dyDescent="0.2"/>
    <row r="889" ht="10.5" customHeight="1" x14ac:dyDescent="0.2"/>
    <row r="890" ht="10.5" customHeight="1" x14ac:dyDescent="0.2"/>
    <row r="891" ht="10.5" customHeight="1" x14ac:dyDescent="0.2"/>
    <row r="892" ht="10.5" customHeight="1" x14ac:dyDescent="0.2"/>
    <row r="893" ht="10.5" customHeight="1" x14ac:dyDescent="0.2"/>
    <row r="894" ht="10.5" customHeight="1" x14ac:dyDescent="0.2"/>
    <row r="895" ht="10.5" customHeight="1" x14ac:dyDescent="0.2"/>
    <row r="896" ht="10.5" customHeight="1" x14ac:dyDescent="0.2"/>
    <row r="897" ht="10.5" customHeight="1" x14ac:dyDescent="0.2"/>
    <row r="898" ht="10.5" customHeight="1" x14ac:dyDescent="0.2"/>
    <row r="899" ht="10.5" customHeight="1" x14ac:dyDescent="0.2"/>
    <row r="900" ht="10.5" customHeight="1" x14ac:dyDescent="0.2"/>
    <row r="901" ht="10.5" customHeight="1" x14ac:dyDescent="0.2"/>
    <row r="902" ht="10.5" customHeight="1" x14ac:dyDescent="0.2"/>
    <row r="903" ht="10.5" customHeight="1" x14ac:dyDescent="0.2"/>
    <row r="904" ht="10.5" customHeight="1" x14ac:dyDescent="0.2"/>
    <row r="905" ht="10.5" customHeight="1" x14ac:dyDescent="0.2"/>
    <row r="906" ht="10.5" customHeight="1" x14ac:dyDescent="0.2"/>
    <row r="907" ht="10.5" customHeight="1" x14ac:dyDescent="0.2"/>
    <row r="908" ht="10.5" customHeight="1" x14ac:dyDescent="0.2"/>
    <row r="909" ht="10.5" customHeight="1" x14ac:dyDescent="0.2"/>
    <row r="910" ht="10.5" customHeight="1" x14ac:dyDescent="0.2"/>
    <row r="911" ht="10.5" customHeight="1" x14ac:dyDescent="0.2"/>
    <row r="912" ht="10.5" customHeight="1" x14ac:dyDescent="0.2"/>
    <row r="913" ht="10.5" customHeight="1" x14ac:dyDescent="0.2"/>
    <row r="914" ht="10.5" customHeight="1" x14ac:dyDescent="0.2"/>
    <row r="915" ht="10.5" customHeight="1" x14ac:dyDescent="0.2"/>
    <row r="916" ht="10.5" customHeight="1" x14ac:dyDescent="0.2"/>
    <row r="917" ht="10.5" customHeight="1" x14ac:dyDescent="0.2"/>
    <row r="918" ht="10.5" customHeight="1" x14ac:dyDescent="0.2"/>
    <row r="919" ht="10.5" customHeight="1" x14ac:dyDescent="0.2"/>
    <row r="920" ht="10.5" customHeight="1" x14ac:dyDescent="0.2"/>
    <row r="921" ht="10.5" customHeight="1" x14ac:dyDescent="0.2"/>
    <row r="922" ht="10.5" customHeight="1" x14ac:dyDescent="0.2"/>
    <row r="923" ht="10.5" customHeight="1" x14ac:dyDescent="0.2"/>
    <row r="924" ht="10.5" customHeight="1" x14ac:dyDescent="0.2"/>
    <row r="925" ht="10.5" customHeight="1" x14ac:dyDescent="0.2"/>
    <row r="926" ht="10.5" customHeight="1" x14ac:dyDescent="0.2"/>
    <row r="927" ht="10.5" customHeight="1" x14ac:dyDescent="0.2"/>
    <row r="928" ht="10.5" customHeight="1" x14ac:dyDescent="0.2"/>
    <row r="929" ht="10.5" customHeight="1" x14ac:dyDescent="0.2"/>
    <row r="930" ht="10.5" customHeight="1" x14ac:dyDescent="0.2"/>
    <row r="931" ht="10.5" customHeight="1" x14ac:dyDescent="0.2"/>
    <row r="932" ht="10.5" customHeight="1" x14ac:dyDescent="0.2"/>
    <row r="933" ht="10.5" customHeight="1" x14ac:dyDescent="0.2"/>
    <row r="934" ht="10.5" customHeight="1" x14ac:dyDescent="0.2"/>
    <row r="935" ht="10.5" customHeight="1" x14ac:dyDescent="0.2"/>
    <row r="936" ht="10.5" customHeight="1" x14ac:dyDescent="0.2"/>
    <row r="937" ht="10.5" customHeight="1" x14ac:dyDescent="0.2"/>
    <row r="938" ht="10.5" customHeight="1" x14ac:dyDescent="0.2"/>
    <row r="939" ht="10.5" customHeight="1" x14ac:dyDescent="0.2"/>
    <row r="940" ht="10.5" customHeight="1" x14ac:dyDescent="0.2"/>
    <row r="941" ht="10.5" customHeight="1" x14ac:dyDescent="0.2"/>
    <row r="942" ht="10.5" customHeight="1" x14ac:dyDescent="0.2"/>
    <row r="943" ht="10.5" customHeight="1" x14ac:dyDescent="0.2"/>
    <row r="944" ht="10.5" customHeight="1" x14ac:dyDescent="0.2"/>
    <row r="945" ht="10.5" customHeight="1" x14ac:dyDescent="0.2"/>
    <row r="946" ht="10.5" customHeight="1" x14ac:dyDescent="0.2"/>
    <row r="947" ht="10.5" customHeight="1" x14ac:dyDescent="0.2"/>
    <row r="948" ht="10.5" customHeight="1" x14ac:dyDescent="0.2"/>
    <row r="949" ht="10.5" customHeight="1" x14ac:dyDescent="0.2"/>
    <row r="950" ht="10.5" customHeight="1" x14ac:dyDescent="0.2"/>
    <row r="951" ht="10.5" customHeight="1" x14ac:dyDescent="0.2"/>
    <row r="952" ht="10.5" customHeight="1" x14ac:dyDescent="0.2"/>
    <row r="953" ht="10.5" customHeight="1" x14ac:dyDescent="0.2"/>
  </sheetData>
  <mergeCells count="8">
    <mergeCell ref="B40:F40"/>
    <mergeCell ref="B44:F44"/>
    <mergeCell ref="G35:H37"/>
    <mergeCell ref="B35:F38"/>
    <mergeCell ref="B39:F39"/>
    <mergeCell ref="B41:F41"/>
    <mergeCell ref="B42:F42"/>
    <mergeCell ref="B43:F43"/>
  </mergeCells>
  <pageMargins left="0.7" right="0.7" top="0.75" bottom="0.75" header="0.3" footer="0.3"/>
  <pageSetup paperSize="9" scale="61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F3014-A35F-4FAE-8A9F-AB52ACFC2602}">
  <sheetPr codeName="Hoja6">
    <tabColor theme="4" tint="0.39997558519241921"/>
  </sheetPr>
  <dimension ref="A5:N29"/>
  <sheetViews>
    <sheetView showGridLines="0" workbookViewId="0"/>
  </sheetViews>
  <sheetFormatPr baseColWidth="10" defaultColWidth="11.42578125" defaultRowHeight="15" x14ac:dyDescent="0.25"/>
  <cols>
    <col min="1" max="1" width="11.42578125" style="41"/>
    <col min="2" max="2" width="18.28515625" style="41" customWidth="1"/>
    <col min="3" max="3" width="48.7109375" style="41" customWidth="1"/>
    <col min="4" max="8" width="11.42578125" style="41"/>
    <col min="9" max="9" width="22.85546875" style="41" customWidth="1"/>
    <col min="10" max="10" width="29.140625" style="41" customWidth="1"/>
    <col min="11" max="16384" width="11.42578125" style="41"/>
  </cols>
  <sheetData>
    <row r="5" spans="1:14" customFormat="1" ht="12.75" x14ac:dyDescent="0.2">
      <c r="A5" s="276" t="s">
        <v>137</v>
      </c>
    </row>
    <row r="7" spans="1:14" x14ac:dyDescent="0.25">
      <c r="B7" s="50"/>
    </row>
    <row r="11" spans="1:14" x14ac:dyDescent="0.25">
      <c r="I11" s="374" t="s">
        <v>37</v>
      </c>
      <c r="J11" s="203" t="s">
        <v>31</v>
      </c>
      <c r="K11" s="203">
        <v>386</v>
      </c>
      <c r="L11" s="203"/>
      <c r="M11" s="203"/>
      <c r="N11" s="203"/>
    </row>
    <row r="12" spans="1:14" x14ac:dyDescent="0.25">
      <c r="I12" s="374"/>
      <c r="J12" s="203" t="s">
        <v>32</v>
      </c>
      <c r="K12" s="203">
        <v>144</v>
      </c>
      <c r="L12" s="203"/>
      <c r="M12" s="203"/>
      <c r="N12" s="203"/>
    </row>
    <row r="13" spans="1:14" x14ac:dyDescent="0.25">
      <c r="I13" s="374"/>
      <c r="J13" s="203" t="s">
        <v>33</v>
      </c>
      <c r="K13" s="203">
        <v>623</v>
      </c>
      <c r="L13" s="203"/>
      <c r="M13" s="203"/>
      <c r="N13" s="203"/>
    </row>
    <row r="14" spans="1:14" x14ac:dyDescent="0.25">
      <c r="I14" s="374" t="s">
        <v>38</v>
      </c>
      <c r="J14" s="203" t="s">
        <v>34</v>
      </c>
      <c r="K14" s="203">
        <v>2134</v>
      </c>
      <c r="L14" s="203"/>
      <c r="M14" s="203"/>
      <c r="N14" s="203"/>
    </row>
    <row r="15" spans="1:14" x14ac:dyDescent="0.25">
      <c r="I15" s="374"/>
      <c r="J15" s="203" t="s">
        <v>35</v>
      </c>
      <c r="K15" s="203">
        <v>1109</v>
      </c>
      <c r="L15" s="203"/>
      <c r="M15" s="203"/>
      <c r="N15" s="203"/>
    </row>
    <row r="16" spans="1:14" x14ac:dyDescent="0.25">
      <c r="I16" s="203"/>
      <c r="J16" s="203"/>
      <c r="K16" s="203"/>
      <c r="L16" s="203"/>
      <c r="M16" s="203"/>
      <c r="N16" s="203"/>
    </row>
    <row r="17" spans="9:14" x14ac:dyDescent="0.25">
      <c r="I17" s="203"/>
      <c r="J17" s="203"/>
      <c r="K17" s="203"/>
      <c r="L17" s="203"/>
      <c r="M17" s="203"/>
      <c r="N17" s="203"/>
    </row>
    <row r="18" spans="9:14" x14ac:dyDescent="0.25">
      <c r="I18" s="203"/>
      <c r="J18" s="203"/>
      <c r="K18" s="203"/>
      <c r="L18" s="203"/>
      <c r="M18" s="203"/>
      <c r="N18" s="203"/>
    </row>
    <row r="27" spans="9:14" x14ac:dyDescent="0.25">
      <c r="J27" s="51"/>
    </row>
    <row r="28" spans="9:14" x14ac:dyDescent="0.25">
      <c r="J28" s="51"/>
    </row>
    <row r="29" spans="9:14" x14ac:dyDescent="0.25">
      <c r="J29" s="52"/>
    </row>
  </sheetData>
  <mergeCells count="2">
    <mergeCell ref="I11:I13"/>
    <mergeCell ref="I14:I1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5D695-95AE-4BB2-A70A-4E476218C525}">
  <sheetPr codeName="Hoja7">
    <tabColor theme="4" tint="0.39997558519241921"/>
    <pageSetUpPr fitToPage="1"/>
  </sheetPr>
  <dimension ref="A5:L798"/>
  <sheetViews>
    <sheetView showGridLines="0" view="pageBreakPreview" zoomScaleNormal="100" zoomScaleSheetLayoutView="100" workbookViewId="0"/>
  </sheetViews>
  <sheetFormatPr baseColWidth="10" defaultRowHeight="12.75" x14ac:dyDescent="0.2"/>
  <cols>
    <col min="1" max="1" width="1.7109375" customWidth="1"/>
    <col min="2" max="5" width="7.42578125" customWidth="1"/>
    <col min="6" max="6" width="14.7109375" customWidth="1"/>
    <col min="7" max="8" width="10.28515625" customWidth="1"/>
    <col min="9" max="33" width="7.42578125" customWidth="1"/>
  </cols>
  <sheetData>
    <row r="5" spans="1:12" x14ac:dyDescent="0.2">
      <c r="B5" s="276" t="s">
        <v>138</v>
      </c>
    </row>
    <row r="6" spans="1:12" ht="10.5" customHeight="1" x14ac:dyDescent="0.2">
      <c r="A6" s="3"/>
      <c r="B6" s="4"/>
      <c r="C6" s="4"/>
      <c r="D6" s="4"/>
      <c r="E6" s="4"/>
      <c r="F6" s="4"/>
      <c r="G6" s="66"/>
    </row>
    <row r="7" spans="1:12" ht="10.5" customHeight="1" x14ac:dyDescent="0.2">
      <c r="A7" s="3"/>
      <c r="B7" s="4"/>
      <c r="C7" s="4"/>
      <c r="D7" s="4"/>
      <c r="E7" s="4"/>
      <c r="F7" s="4"/>
      <c r="G7" s="66"/>
      <c r="H7" s="67"/>
    </row>
    <row r="8" spans="1:12" ht="10.5" customHeight="1" x14ac:dyDescent="0.2">
      <c r="A8" s="3"/>
    </row>
    <row r="9" spans="1:12" ht="15" customHeight="1" x14ac:dyDescent="0.2">
      <c r="A9" s="68"/>
    </row>
    <row r="10" spans="1:12" ht="15" customHeight="1" x14ac:dyDescent="0.2">
      <c r="L10" s="44"/>
    </row>
    <row r="11" spans="1:12" ht="15" customHeight="1" x14ac:dyDescent="0.2">
      <c r="L11" s="44"/>
    </row>
    <row r="12" spans="1:12" ht="15" customHeight="1" x14ac:dyDescent="0.2">
      <c r="A12" s="12"/>
    </row>
    <row r="13" spans="1:12" ht="15" customHeight="1" x14ac:dyDescent="0.2">
      <c r="A13" s="12"/>
    </row>
    <row r="14" spans="1:12" ht="15" customHeight="1" x14ac:dyDescent="0.2">
      <c r="A14" s="12"/>
    </row>
    <row r="15" spans="1:12" ht="15" customHeight="1" x14ac:dyDescent="0.2">
      <c r="A15" s="12"/>
    </row>
    <row r="16" spans="1:12" ht="15" customHeight="1" x14ac:dyDescent="0.2">
      <c r="A16" s="12"/>
    </row>
    <row r="17" spans="1:11" ht="15" customHeight="1" x14ac:dyDescent="0.2"/>
    <row r="18" spans="1:11" ht="10.5" customHeight="1" x14ac:dyDescent="0.2">
      <c r="B18" s="14"/>
      <c r="G18" s="70"/>
    </row>
    <row r="19" spans="1:11" ht="15" customHeight="1" x14ac:dyDescent="0.2">
      <c r="A19" s="68"/>
    </row>
    <row r="20" spans="1:11" ht="15" customHeight="1" x14ac:dyDescent="0.2">
      <c r="B20" s="44"/>
      <c r="C20" s="44"/>
      <c r="D20" s="44"/>
      <c r="E20" s="44"/>
      <c r="F20" s="44"/>
      <c r="G20" s="44"/>
    </row>
    <row r="21" spans="1:11" ht="15" customHeight="1" x14ac:dyDescent="0.2">
      <c r="B21" s="44"/>
      <c r="C21" s="44"/>
      <c r="D21" s="44"/>
      <c r="E21" s="44"/>
      <c r="F21" s="44"/>
      <c r="G21" s="44"/>
    </row>
    <row r="22" spans="1:11" ht="15" customHeight="1" x14ac:dyDescent="0.2">
      <c r="A22" s="12"/>
      <c r="B22" s="69"/>
      <c r="C22" s="44"/>
      <c r="D22" s="70"/>
    </row>
    <row r="23" spans="1:11" ht="15" customHeight="1" x14ac:dyDescent="0.2">
      <c r="A23" s="12"/>
      <c r="B23" s="71"/>
      <c r="C23" s="74"/>
      <c r="D23" s="70"/>
    </row>
    <row r="24" spans="1:11" ht="15" customHeight="1" x14ac:dyDescent="0.2">
      <c r="A24" s="12"/>
      <c r="B24" s="69"/>
      <c r="C24" s="75"/>
    </row>
    <row r="25" spans="1:11" ht="15" customHeight="1" x14ac:dyDescent="0.2">
      <c r="A25" s="12"/>
      <c r="B25" s="69"/>
      <c r="C25" s="75"/>
    </row>
    <row r="26" spans="1:11" ht="15" customHeight="1" x14ac:dyDescent="0.2">
      <c r="A26" s="12"/>
      <c r="B26" s="69"/>
      <c r="C26" s="75"/>
    </row>
    <row r="27" spans="1:11" ht="15" customHeight="1" x14ac:dyDescent="0.2">
      <c r="B27" s="72"/>
      <c r="C27" s="73"/>
      <c r="E27" s="70"/>
    </row>
    <row r="28" spans="1:11" ht="10.5" customHeight="1" x14ac:dyDescent="0.2">
      <c r="B28" s="14"/>
      <c r="G28" s="70"/>
    </row>
    <row r="29" spans="1:11" ht="10.5" customHeight="1" x14ac:dyDescent="0.2">
      <c r="B29" s="76"/>
      <c r="G29" s="70"/>
      <c r="H29" s="70"/>
    </row>
    <row r="30" spans="1:11" ht="10.5" customHeight="1" x14ac:dyDescent="0.2">
      <c r="B30" s="264"/>
      <c r="C30" s="264"/>
      <c r="D30" s="264"/>
      <c r="E30" s="264"/>
      <c r="F30" s="264"/>
      <c r="G30" s="283"/>
      <c r="H30" s="189"/>
      <c r="I30" s="189"/>
      <c r="J30" s="189"/>
      <c r="K30" s="189"/>
    </row>
    <row r="31" spans="1:11" ht="10.5" customHeight="1" x14ac:dyDescent="0.2">
      <c r="B31" s="373" t="s">
        <v>4</v>
      </c>
      <c r="C31" s="373"/>
      <c r="D31" s="373"/>
      <c r="E31" s="373"/>
      <c r="F31" s="373"/>
      <c r="G31" s="373"/>
      <c r="H31" s="373"/>
      <c r="I31" s="373"/>
      <c r="J31" s="189"/>
      <c r="K31" s="189"/>
    </row>
    <row r="32" spans="1:11" ht="10.5" customHeight="1" x14ac:dyDescent="0.2">
      <c r="B32" s="373" t="s">
        <v>48</v>
      </c>
      <c r="C32" s="373"/>
      <c r="D32" s="373"/>
      <c r="E32" s="373"/>
      <c r="F32" s="373"/>
      <c r="G32" s="210" t="s">
        <v>49</v>
      </c>
      <c r="H32" s="210" t="s">
        <v>30</v>
      </c>
      <c r="I32" s="372" t="s">
        <v>184</v>
      </c>
      <c r="J32" s="257"/>
      <c r="K32" s="257"/>
    </row>
    <row r="33" spans="2:11" ht="10.5" customHeight="1" x14ac:dyDescent="0.2">
      <c r="B33" s="373"/>
      <c r="C33" s="373"/>
      <c r="D33" s="373"/>
      <c r="E33" s="373"/>
      <c r="F33" s="373"/>
      <c r="G33" s="210" t="s">
        <v>8</v>
      </c>
      <c r="H33" s="210" t="s">
        <v>8</v>
      </c>
      <c r="I33" s="372"/>
      <c r="J33" s="257"/>
      <c r="K33" s="257"/>
    </row>
    <row r="34" spans="2:11" ht="10.5" customHeight="1" x14ac:dyDescent="0.2">
      <c r="B34" s="375" t="s">
        <v>50</v>
      </c>
      <c r="C34" s="375"/>
      <c r="D34" s="375"/>
      <c r="E34" s="375"/>
      <c r="F34" s="375"/>
      <c r="G34" s="219">
        <v>24905</v>
      </c>
      <c r="H34" s="219">
        <v>386</v>
      </c>
      <c r="I34" s="255">
        <f>G34/H34</f>
        <v>64.520725388601036</v>
      </c>
      <c r="J34" s="284"/>
      <c r="K34" s="285">
        <v>73.53776160145587</v>
      </c>
    </row>
    <row r="35" spans="2:11" ht="10.5" customHeight="1" x14ac:dyDescent="0.2">
      <c r="B35" s="375" t="s">
        <v>51</v>
      </c>
      <c r="C35" s="375"/>
      <c r="D35" s="375"/>
      <c r="E35" s="375"/>
      <c r="F35" s="375"/>
      <c r="G35" s="219">
        <v>8360</v>
      </c>
      <c r="H35" s="219">
        <v>144</v>
      </c>
      <c r="I35" s="255">
        <f t="shared" ref="I35:I38" si="0">G35/H35</f>
        <v>58.055555555555557</v>
      </c>
      <c r="J35" s="262"/>
      <c r="K35" s="285">
        <v>73.53776160145587</v>
      </c>
    </row>
    <row r="36" spans="2:11" ht="10.5" customHeight="1" x14ac:dyDescent="0.2">
      <c r="B36" s="375" t="s">
        <v>52</v>
      </c>
      <c r="C36" s="375"/>
      <c r="D36" s="375"/>
      <c r="E36" s="375"/>
      <c r="F36" s="375"/>
      <c r="G36" s="219">
        <v>45867</v>
      </c>
      <c r="H36" s="219">
        <v>623</v>
      </c>
      <c r="I36" s="255">
        <f>G36/H36</f>
        <v>73.62279293739968</v>
      </c>
      <c r="J36" s="284"/>
      <c r="K36" s="286">
        <v>73.53776160145587</v>
      </c>
    </row>
    <row r="37" spans="2:11" ht="10.5" customHeight="1" x14ac:dyDescent="0.2">
      <c r="B37" s="375" t="s">
        <v>53</v>
      </c>
      <c r="C37" s="375"/>
      <c r="D37" s="375"/>
      <c r="E37" s="375"/>
      <c r="F37" s="375"/>
      <c r="G37" s="219">
        <v>160180</v>
      </c>
      <c r="H37" s="219">
        <v>2134</v>
      </c>
      <c r="I37" s="255">
        <f t="shared" si="0"/>
        <v>75.060918462980325</v>
      </c>
      <c r="J37" s="284"/>
      <c r="K37" s="286">
        <v>73.53776160145587</v>
      </c>
    </row>
    <row r="38" spans="2:11" ht="10.5" customHeight="1" x14ac:dyDescent="0.2">
      <c r="B38" s="375" t="s">
        <v>54</v>
      </c>
      <c r="C38" s="375"/>
      <c r="D38" s="375"/>
      <c r="E38" s="375"/>
      <c r="F38" s="375"/>
      <c r="G38" s="219">
        <v>83960</v>
      </c>
      <c r="H38" s="219">
        <v>1109</v>
      </c>
      <c r="I38" s="255">
        <f t="shared" si="0"/>
        <v>75.707844905320101</v>
      </c>
      <c r="J38" s="284"/>
      <c r="K38" s="286">
        <v>73.53776160145587</v>
      </c>
    </row>
    <row r="39" spans="2:11" ht="10.5" customHeight="1" x14ac:dyDescent="0.2">
      <c r="B39" s="375" t="s">
        <v>29</v>
      </c>
      <c r="C39" s="375"/>
      <c r="D39" s="375"/>
      <c r="E39" s="375"/>
      <c r="F39" s="375"/>
      <c r="G39" s="223">
        <f>SUM(G34:G38)</f>
        <v>323272</v>
      </c>
      <c r="H39" s="221">
        <f>SUM(H34:H38)</f>
        <v>4396</v>
      </c>
      <c r="I39" s="256">
        <f>G39/H39</f>
        <v>73.53776160145587</v>
      </c>
      <c r="J39" s="232"/>
      <c r="K39" s="222"/>
    </row>
    <row r="40" spans="2:11" ht="10.5" customHeight="1" x14ac:dyDescent="0.2"/>
    <row r="41" spans="2:11" ht="10.5" customHeight="1" x14ac:dyDescent="0.2"/>
    <row r="42" spans="2:11" ht="10.5" customHeight="1" x14ac:dyDescent="0.2"/>
    <row r="43" spans="2:11" ht="10.5" customHeight="1" x14ac:dyDescent="0.2"/>
    <row r="44" spans="2:11" ht="10.5" customHeight="1" x14ac:dyDescent="0.2"/>
    <row r="45" spans="2:11" ht="10.5" customHeight="1" x14ac:dyDescent="0.2"/>
    <row r="46" spans="2:11" ht="10.5" customHeight="1" x14ac:dyDescent="0.2"/>
    <row r="47" spans="2:11" ht="10.5" customHeight="1" x14ac:dyDescent="0.2"/>
    <row r="48" spans="2:11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  <row r="460" ht="10.5" customHeight="1" x14ac:dyDescent="0.2"/>
    <row r="461" ht="10.5" customHeight="1" x14ac:dyDescent="0.2"/>
    <row r="462" ht="10.5" customHeight="1" x14ac:dyDescent="0.2"/>
    <row r="463" ht="10.5" customHeight="1" x14ac:dyDescent="0.2"/>
    <row r="464" ht="10.5" customHeight="1" x14ac:dyDescent="0.2"/>
    <row r="465" ht="10.5" customHeight="1" x14ac:dyDescent="0.2"/>
    <row r="466" ht="10.5" customHeight="1" x14ac:dyDescent="0.2"/>
    <row r="467" ht="10.5" customHeight="1" x14ac:dyDescent="0.2"/>
    <row r="468" ht="10.5" customHeight="1" x14ac:dyDescent="0.2"/>
    <row r="469" ht="10.5" customHeight="1" x14ac:dyDescent="0.2"/>
    <row r="470" ht="10.5" customHeight="1" x14ac:dyDescent="0.2"/>
    <row r="471" ht="10.5" customHeight="1" x14ac:dyDescent="0.2"/>
    <row r="472" ht="10.5" customHeight="1" x14ac:dyDescent="0.2"/>
    <row r="473" ht="10.5" customHeight="1" x14ac:dyDescent="0.2"/>
    <row r="474" ht="10.5" customHeight="1" x14ac:dyDescent="0.2"/>
    <row r="475" ht="10.5" customHeight="1" x14ac:dyDescent="0.2"/>
    <row r="476" ht="10.5" customHeight="1" x14ac:dyDescent="0.2"/>
    <row r="477" ht="10.5" customHeight="1" x14ac:dyDescent="0.2"/>
    <row r="478" ht="10.5" customHeight="1" x14ac:dyDescent="0.2"/>
    <row r="479" ht="10.5" customHeight="1" x14ac:dyDescent="0.2"/>
    <row r="480" ht="10.5" customHeight="1" x14ac:dyDescent="0.2"/>
    <row r="481" ht="10.5" customHeight="1" x14ac:dyDescent="0.2"/>
    <row r="482" ht="10.5" customHeight="1" x14ac:dyDescent="0.2"/>
    <row r="483" ht="10.5" customHeight="1" x14ac:dyDescent="0.2"/>
    <row r="484" ht="10.5" customHeight="1" x14ac:dyDescent="0.2"/>
    <row r="485" ht="10.5" customHeight="1" x14ac:dyDescent="0.2"/>
    <row r="486" ht="10.5" customHeight="1" x14ac:dyDescent="0.2"/>
    <row r="487" ht="10.5" customHeight="1" x14ac:dyDescent="0.2"/>
    <row r="488" ht="10.5" customHeight="1" x14ac:dyDescent="0.2"/>
    <row r="489" ht="10.5" customHeight="1" x14ac:dyDescent="0.2"/>
    <row r="490" ht="10.5" customHeight="1" x14ac:dyDescent="0.2"/>
    <row r="491" ht="10.5" customHeight="1" x14ac:dyDescent="0.2"/>
    <row r="492" ht="10.5" customHeight="1" x14ac:dyDescent="0.2"/>
    <row r="493" ht="10.5" customHeight="1" x14ac:dyDescent="0.2"/>
    <row r="494" ht="10.5" customHeight="1" x14ac:dyDescent="0.2"/>
    <row r="495" ht="10.5" customHeight="1" x14ac:dyDescent="0.2"/>
    <row r="496" ht="10.5" customHeight="1" x14ac:dyDescent="0.2"/>
    <row r="497" ht="10.5" customHeight="1" x14ac:dyDescent="0.2"/>
    <row r="498" ht="10.5" customHeight="1" x14ac:dyDescent="0.2"/>
    <row r="499" ht="10.5" customHeight="1" x14ac:dyDescent="0.2"/>
    <row r="500" ht="10.5" customHeight="1" x14ac:dyDescent="0.2"/>
    <row r="501" ht="10.5" customHeight="1" x14ac:dyDescent="0.2"/>
    <row r="502" ht="10.5" customHeight="1" x14ac:dyDescent="0.2"/>
    <row r="503" ht="10.5" customHeight="1" x14ac:dyDescent="0.2"/>
    <row r="504" ht="10.5" customHeight="1" x14ac:dyDescent="0.2"/>
    <row r="505" ht="10.5" customHeight="1" x14ac:dyDescent="0.2"/>
    <row r="506" ht="10.5" customHeight="1" x14ac:dyDescent="0.2"/>
    <row r="507" ht="10.5" customHeight="1" x14ac:dyDescent="0.2"/>
    <row r="508" ht="10.5" customHeight="1" x14ac:dyDescent="0.2"/>
    <row r="509" ht="10.5" customHeight="1" x14ac:dyDescent="0.2"/>
    <row r="510" ht="10.5" customHeight="1" x14ac:dyDescent="0.2"/>
    <row r="511" ht="10.5" customHeight="1" x14ac:dyDescent="0.2"/>
    <row r="512" ht="10.5" customHeight="1" x14ac:dyDescent="0.2"/>
    <row r="513" ht="10.5" customHeight="1" x14ac:dyDescent="0.2"/>
    <row r="514" ht="10.5" customHeight="1" x14ac:dyDescent="0.2"/>
    <row r="515" ht="10.5" customHeight="1" x14ac:dyDescent="0.2"/>
    <row r="516" ht="10.5" customHeight="1" x14ac:dyDescent="0.2"/>
    <row r="517" ht="10.5" customHeight="1" x14ac:dyDescent="0.2"/>
    <row r="518" ht="10.5" customHeight="1" x14ac:dyDescent="0.2"/>
    <row r="519" ht="10.5" customHeight="1" x14ac:dyDescent="0.2"/>
    <row r="520" ht="10.5" customHeight="1" x14ac:dyDescent="0.2"/>
    <row r="521" ht="10.5" customHeight="1" x14ac:dyDescent="0.2"/>
    <row r="522" ht="10.5" customHeight="1" x14ac:dyDescent="0.2"/>
    <row r="523" ht="10.5" customHeight="1" x14ac:dyDescent="0.2"/>
    <row r="524" ht="10.5" customHeight="1" x14ac:dyDescent="0.2"/>
    <row r="525" ht="10.5" customHeight="1" x14ac:dyDescent="0.2"/>
    <row r="526" ht="10.5" customHeight="1" x14ac:dyDescent="0.2"/>
    <row r="527" ht="10.5" customHeight="1" x14ac:dyDescent="0.2"/>
    <row r="528" ht="10.5" customHeight="1" x14ac:dyDescent="0.2"/>
    <row r="529" ht="10.5" customHeight="1" x14ac:dyDescent="0.2"/>
    <row r="530" ht="10.5" customHeight="1" x14ac:dyDescent="0.2"/>
    <row r="531" ht="10.5" customHeight="1" x14ac:dyDescent="0.2"/>
    <row r="532" ht="10.5" customHeight="1" x14ac:dyDescent="0.2"/>
    <row r="533" ht="10.5" customHeight="1" x14ac:dyDescent="0.2"/>
    <row r="534" ht="10.5" customHeight="1" x14ac:dyDescent="0.2"/>
    <row r="535" ht="10.5" customHeight="1" x14ac:dyDescent="0.2"/>
    <row r="536" ht="10.5" customHeight="1" x14ac:dyDescent="0.2"/>
    <row r="537" ht="10.5" customHeight="1" x14ac:dyDescent="0.2"/>
    <row r="538" ht="10.5" customHeight="1" x14ac:dyDescent="0.2"/>
    <row r="539" ht="10.5" customHeight="1" x14ac:dyDescent="0.2"/>
    <row r="540" ht="10.5" customHeight="1" x14ac:dyDescent="0.2"/>
    <row r="541" ht="10.5" customHeight="1" x14ac:dyDescent="0.2"/>
    <row r="542" ht="10.5" customHeight="1" x14ac:dyDescent="0.2"/>
    <row r="543" ht="10.5" customHeight="1" x14ac:dyDescent="0.2"/>
    <row r="544" ht="10.5" customHeight="1" x14ac:dyDescent="0.2"/>
    <row r="545" ht="10.5" customHeight="1" x14ac:dyDescent="0.2"/>
    <row r="546" ht="10.5" customHeight="1" x14ac:dyDescent="0.2"/>
    <row r="547" ht="10.5" customHeight="1" x14ac:dyDescent="0.2"/>
    <row r="548" ht="10.5" customHeight="1" x14ac:dyDescent="0.2"/>
    <row r="549" ht="10.5" customHeight="1" x14ac:dyDescent="0.2"/>
    <row r="550" ht="10.5" customHeight="1" x14ac:dyDescent="0.2"/>
    <row r="551" ht="10.5" customHeight="1" x14ac:dyDescent="0.2"/>
    <row r="552" ht="10.5" customHeight="1" x14ac:dyDescent="0.2"/>
    <row r="553" ht="10.5" customHeight="1" x14ac:dyDescent="0.2"/>
    <row r="554" ht="10.5" customHeight="1" x14ac:dyDescent="0.2"/>
    <row r="555" ht="10.5" customHeight="1" x14ac:dyDescent="0.2"/>
    <row r="556" ht="10.5" customHeight="1" x14ac:dyDescent="0.2"/>
    <row r="557" ht="10.5" customHeight="1" x14ac:dyDescent="0.2"/>
    <row r="558" ht="10.5" customHeight="1" x14ac:dyDescent="0.2"/>
    <row r="559" ht="10.5" customHeight="1" x14ac:dyDescent="0.2"/>
    <row r="560" ht="10.5" customHeight="1" x14ac:dyDescent="0.2"/>
    <row r="561" ht="10.5" customHeight="1" x14ac:dyDescent="0.2"/>
    <row r="562" ht="10.5" customHeight="1" x14ac:dyDescent="0.2"/>
    <row r="563" ht="10.5" customHeight="1" x14ac:dyDescent="0.2"/>
    <row r="564" ht="10.5" customHeight="1" x14ac:dyDescent="0.2"/>
    <row r="565" ht="10.5" customHeight="1" x14ac:dyDescent="0.2"/>
    <row r="566" ht="10.5" customHeight="1" x14ac:dyDescent="0.2"/>
    <row r="567" ht="10.5" customHeight="1" x14ac:dyDescent="0.2"/>
    <row r="568" ht="10.5" customHeight="1" x14ac:dyDescent="0.2"/>
    <row r="569" ht="10.5" customHeight="1" x14ac:dyDescent="0.2"/>
    <row r="570" ht="10.5" customHeight="1" x14ac:dyDescent="0.2"/>
    <row r="571" ht="10.5" customHeight="1" x14ac:dyDescent="0.2"/>
    <row r="572" ht="10.5" customHeight="1" x14ac:dyDescent="0.2"/>
    <row r="573" ht="10.5" customHeight="1" x14ac:dyDescent="0.2"/>
    <row r="574" ht="10.5" customHeight="1" x14ac:dyDescent="0.2"/>
    <row r="575" ht="10.5" customHeight="1" x14ac:dyDescent="0.2"/>
    <row r="576" ht="10.5" customHeight="1" x14ac:dyDescent="0.2"/>
    <row r="577" ht="10.5" customHeight="1" x14ac:dyDescent="0.2"/>
    <row r="578" ht="10.5" customHeight="1" x14ac:dyDescent="0.2"/>
    <row r="579" ht="10.5" customHeight="1" x14ac:dyDescent="0.2"/>
    <row r="580" ht="10.5" customHeight="1" x14ac:dyDescent="0.2"/>
    <row r="581" ht="10.5" customHeight="1" x14ac:dyDescent="0.2"/>
    <row r="582" ht="10.5" customHeight="1" x14ac:dyDescent="0.2"/>
    <row r="583" ht="10.5" customHeight="1" x14ac:dyDescent="0.2"/>
    <row r="584" ht="10.5" customHeight="1" x14ac:dyDescent="0.2"/>
    <row r="585" ht="10.5" customHeight="1" x14ac:dyDescent="0.2"/>
    <row r="586" ht="10.5" customHeight="1" x14ac:dyDescent="0.2"/>
    <row r="587" ht="10.5" customHeight="1" x14ac:dyDescent="0.2"/>
    <row r="588" ht="10.5" customHeight="1" x14ac:dyDescent="0.2"/>
    <row r="589" ht="10.5" customHeight="1" x14ac:dyDescent="0.2"/>
    <row r="590" ht="10.5" customHeight="1" x14ac:dyDescent="0.2"/>
    <row r="591" ht="10.5" customHeight="1" x14ac:dyDescent="0.2"/>
    <row r="592" ht="10.5" customHeight="1" x14ac:dyDescent="0.2"/>
    <row r="593" ht="10.5" customHeight="1" x14ac:dyDescent="0.2"/>
    <row r="594" ht="10.5" customHeight="1" x14ac:dyDescent="0.2"/>
    <row r="595" ht="10.5" customHeight="1" x14ac:dyDescent="0.2"/>
    <row r="596" ht="10.5" customHeight="1" x14ac:dyDescent="0.2"/>
    <row r="597" ht="10.5" customHeight="1" x14ac:dyDescent="0.2"/>
    <row r="598" ht="10.5" customHeight="1" x14ac:dyDescent="0.2"/>
    <row r="599" ht="10.5" customHeight="1" x14ac:dyDescent="0.2"/>
    <row r="600" ht="10.5" customHeight="1" x14ac:dyDescent="0.2"/>
    <row r="601" ht="10.5" customHeight="1" x14ac:dyDescent="0.2"/>
    <row r="602" ht="10.5" customHeight="1" x14ac:dyDescent="0.2"/>
    <row r="603" ht="10.5" customHeight="1" x14ac:dyDescent="0.2"/>
    <row r="604" ht="10.5" customHeight="1" x14ac:dyDescent="0.2"/>
    <row r="605" ht="10.5" customHeight="1" x14ac:dyDescent="0.2"/>
    <row r="606" ht="10.5" customHeight="1" x14ac:dyDescent="0.2"/>
    <row r="607" ht="10.5" customHeight="1" x14ac:dyDescent="0.2"/>
    <row r="608" ht="10.5" customHeight="1" x14ac:dyDescent="0.2"/>
    <row r="609" ht="10.5" customHeight="1" x14ac:dyDescent="0.2"/>
    <row r="610" ht="10.5" customHeight="1" x14ac:dyDescent="0.2"/>
    <row r="611" ht="10.5" customHeight="1" x14ac:dyDescent="0.2"/>
    <row r="612" ht="10.5" customHeight="1" x14ac:dyDescent="0.2"/>
    <row r="613" ht="10.5" customHeight="1" x14ac:dyDescent="0.2"/>
    <row r="614" ht="10.5" customHeight="1" x14ac:dyDescent="0.2"/>
    <row r="615" ht="10.5" customHeight="1" x14ac:dyDescent="0.2"/>
    <row r="616" ht="10.5" customHeight="1" x14ac:dyDescent="0.2"/>
    <row r="617" ht="10.5" customHeight="1" x14ac:dyDescent="0.2"/>
    <row r="618" ht="10.5" customHeight="1" x14ac:dyDescent="0.2"/>
    <row r="619" ht="10.5" customHeight="1" x14ac:dyDescent="0.2"/>
    <row r="620" ht="10.5" customHeight="1" x14ac:dyDescent="0.2"/>
    <row r="621" ht="10.5" customHeight="1" x14ac:dyDescent="0.2"/>
    <row r="622" ht="10.5" customHeight="1" x14ac:dyDescent="0.2"/>
    <row r="623" ht="10.5" customHeight="1" x14ac:dyDescent="0.2"/>
    <row r="624" ht="10.5" customHeight="1" x14ac:dyDescent="0.2"/>
    <row r="625" ht="10.5" customHeight="1" x14ac:dyDescent="0.2"/>
    <row r="626" ht="10.5" customHeight="1" x14ac:dyDescent="0.2"/>
    <row r="627" ht="10.5" customHeight="1" x14ac:dyDescent="0.2"/>
    <row r="628" ht="10.5" customHeight="1" x14ac:dyDescent="0.2"/>
    <row r="629" ht="10.5" customHeight="1" x14ac:dyDescent="0.2"/>
    <row r="630" ht="10.5" customHeight="1" x14ac:dyDescent="0.2"/>
    <row r="631" ht="10.5" customHeight="1" x14ac:dyDescent="0.2"/>
    <row r="632" ht="10.5" customHeight="1" x14ac:dyDescent="0.2"/>
    <row r="633" ht="10.5" customHeight="1" x14ac:dyDescent="0.2"/>
    <row r="634" ht="10.5" customHeight="1" x14ac:dyDescent="0.2"/>
    <row r="635" ht="10.5" customHeight="1" x14ac:dyDescent="0.2"/>
    <row r="636" ht="10.5" customHeight="1" x14ac:dyDescent="0.2"/>
    <row r="637" ht="10.5" customHeight="1" x14ac:dyDescent="0.2"/>
    <row r="638" ht="10.5" customHeight="1" x14ac:dyDescent="0.2"/>
    <row r="639" ht="10.5" customHeight="1" x14ac:dyDescent="0.2"/>
    <row r="640" ht="10.5" customHeight="1" x14ac:dyDescent="0.2"/>
    <row r="641" ht="10.5" customHeight="1" x14ac:dyDescent="0.2"/>
    <row r="642" ht="10.5" customHeight="1" x14ac:dyDescent="0.2"/>
    <row r="643" ht="10.5" customHeight="1" x14ac:dyDescent="0.2"/>
    <row r="644" ht="10.5" customHeight="1" x14ac:dyDescent="0.2"/>
    <row r="645" ht="10.5" customHeight="1" x14ac:dyDescent="0.2"/>
    <row r="646" ht="10.5" customHeight="1" x14ac:dyDescent="0.2"/>
    <row r="647" ht="10.5" customHeight="1" x14ac:dyDescent="0.2"/>
    <row r="648" ht="10.5" customHeight="1" x14ac:dyDescent="0.2"/>
    <row r="649" ht="10.5" customHeight="1" x14ac:dyDescent="0.2"/>
    <row r="650" ht="10.5" customHeight="1" x14ac:dyDescent="0.2"/>
    <row r="651" ht="10.5" customHeight="1" x14ac:dyDescent="0.2"/>
    <row r="652" ht="10.5" customHeight="1" x14ac:dyDescent="0.2"/>
    <row r="653" ht="10.5" customHeight="1" x14ac:dyDescent="0.2"/>
    <row r="654" ht="10.5" customHeight="1" x14ac:dyDescent="0.2"/>
    <row r="655" ht="10.5" customHeight="1" x14ac:dyDescent="0.2"/>
    <row r="656" ht="10.5" customHeight="1" x14ac:dyDescent="0.2"/>
    <row r="657" ht="10.5" customHeight="1" x14ac:dyDescent="0.2"/>
    <row r="658" ht="10.5" customHeight="1" x14ac:dyDescent="0.2"/>
    <row r="659" ht="10.5" customHeight="1" x14ac:dyDescent="0.2"/>
    <row r="660" ht="10.5" customHeight="1" x14ac:dyDescent="0.2"/>
    <row r="661" ht="10.5" customHeight="1" x14ac:dyDescent="0.2"/>
    <row r="662" ht="10.5" customHeight="1" x14ac:dyDescent="0.2"/>
    <row r="663" ht="10.5" customHeight="1" x14ac:dyDescent="0.2"/>
    <row r="664" ht="10.5" customHeight="1" x14ac:dyDescent="0.2"/>
    <row r="665" ht="10.5" customHeight="1" x14ac:dyDescent="0.2"/>
    <row r="666" ht="10.5" customHeight="1" x14ac:dyDescent="0.2"/>
    <row r="667" ht="10.5" customHeight="1" x14ac:dyDescent="0.2"/>
    <row r="668" ht="10.5" customHeight="1" x14ac:dyDescent="0.2"/>
    <row r="669" ht="10.5" customHeight="1" x14ac:dyDescent="0.2"/>
    <row r="670" ht="10.5" customHeight="1" x14ac:dyDescent="0.2"/>
    <row r="671" ht="10.5" customHeight="1" x14ac:dyDescent="0.2"/>
    <row r="672" ht="10.5" customHeight="1" x14ac:dyDescent="0.2"/>
    <row r="673" ht="10.5" customHeight="1" x14ac:dyDescent="0.2"/>
    <row r="674" ht="10.5" customHeight="1" x14ac:dyDescent="0.2"/>
    <row r="675" ht="10.5" customHeight="1" x14ac:dyDescent="0.2"/>
    <row r="676" ht="10.5" customHeight="1" x14ac:dyDescent="0.2"/>
    <row r="677" ht="10.5" customHeight="1" x14ac:dyDescent="0.2"/>
    <row r="678" ht="10.5" customHeight="1" x14ac:dyDescent="0.2"/>
    <row r="679" ht="10.5" customHeight="1" x14ac:dyDescent="0.2"/>
    <row r="680" ht="10.5" customHeight="1" x14ac:dyDescent="0.2"/>
    <row r="681" ht="10.5" customHeight="1" x14ac:dyDescent="0.2"/>
    <row r="682" ht="10.5" customHeight="1" x14ac:dyDescent="0.2"/>
    <row r="683" ht="10.5" customHeight="1" x14ac:dyDescent="0.2"/>
    <row r="684" ht="10.5" customHeight="1" x14ac:dyDescent="0.2"/>
    <row r="685" ht="10.5" customHeight="1" x14ac:dyDescent="0.2"/>
    <row r="686" ht="10.5" customHeight="1" x14ac:dyDescent="0.2"/>
    <row r="687" ht="10.5" customHeight="1" x14ac:dyDescent="0.2"/>
    <row r="688" ht="10.5" customHeight="1" x14ac:dyDescent="0.2"/>
    <row r="689" ht="10.5" customHeight="1" x14ac:dyDescent="0.2"/>
    <row r="690" ht="10.5" customHeight="1" x14ac:dyDescent="0.2"/>
    <row r="691" ht="10.5" customHeight="1" x14ac:dyDescent="0.2"/>
    <row r="692" ht="10.5" customHeight="1" x14ac:dyDescent="0.2"/>
    <row r="693" ht="10.5" customHeight="1" x14ac:dyDescent="0.2"/>
    <row r="694" ht="10.5" customHeight="1" x14ac:dyDescent="0.2"/>
    <row r="695" ht="10.5" customHeight="1" x14ac:dyDescent="0.2"/>
    <row r="696" ht="10.5" customHeight="1" x14ac:dyDescent="0.2"/>
    <row r="697" ht="10.5" customHeight="1" x14ac:dyDescent="0.2"/>
    <row r="698" ht="10.5" customHeight="1" x14ac:dyDescent="0.2"/>
    <row r="699" ht="10.5" customHeight="1" x14ac:dyDescent="0.2"/>
    <row r="700" ht="10.5" customHeight="1" x14ac:dyDescent="0.2"/>
    <row r="701" ht="10.5" customHeight="1" x14ac:dyDescent="0.2"/>
    <row r="702" ht="10.5" customHeight="1" x14ac:dyDescent="0.2"/>
    <row r="703" ht="10.5" customHeight="1" x14ac:dyDescent="0.2"/>
    <row r="704" ht="10.5" customHeight="1" x14ac:dyDescent="0.2"/>
    <row r="705" ht="10.5" customHeight="1" x14ac:dyDescent="0.2"/>
    <row r="706" ht="10.5" customHeight="1" x14ac:dyDescent="0.2"/>
    <row r="707" ht="10.5" customHeight="1" x14ac:dyDescent="0.2"/>
    <row r="708" ht="10.5" customHeight="1" x14ac:dyDescent="0.2"/>
    <row r="709" ht="10.5" customHeight="1" x14ac:dyDescent="0.2"/>
    <row r="710" ht="10.5" customHeight="1" x14ac:dyDescent="0.2"/>
    <row r="711" ht="10.5" customHeight="1" x14ac:dyDescent="0.2"/>
    <row r="712" ht="10.5" customHeight="1" x14ac:dyDescent="0.2"/>
    <row r="713" ht="10.5" customHeight="1" x14ac:dyDescent="0.2"/>
    <row r="714" ht="10.5" customHeight="1" x14ac:dyDescent="0.2"/>
    <row r="715" ht="10.5" customHeight="1" x14ac:dyDescent="0.2"/>
    <row r="716" ht="10.5" customHeight="1" x14ac:dyDescent="0.2"/>
    <row r="717" ht="10.5" customHeight="1" x14ac:dyDescent="0.2"/>
    <row r="718" ht="10.5" customHeight="1" x14ac:dyDescent="0.2"/>
    <row r="719" ht="10.5" customHeight="1" x14ac:dyDescent="0.2"/>
    <row r="720" ht="10.5" customHeight="1" x14ac:dyDescent="0.2"/>
    <row r="721" ht="10.5" customHeight="1" x14ac:dyDescent="0.2"/>
    <row r="722" ht="10.5" customHeight="1" x14ac:dyDescent="0.2"/>
    <row r="723" ht="10.5" customHeight="1" x14ac:dyDescent="0.2"/>
    <row r="724" ht="10.5" customHeight="1" x14ac:dyDescent="0.2"/>
    <row r="725" ht="10.5" customHeight="1" x14ac:dyDescent="0.2"/>
    <row r="726" ht="10.5" customHeight="1" x14ac:dyDescent="0.2"/>
    <row r="727" ht="10.5" customHeight="1" x14ac:dyDescent="0.2"/>
    <row r="728" ht="10.5" customHeight="1" x14ac:dyDescent="0.2"/>
    <row r="729" ht="10.5" customHeight="1" x14ac:dyDescent="0.2"/>
    <row r="730" ht="10.5" customHeight="1" x14ac:dyDescent="0.2"/>
    <row r="731" ht="10.5" customHeight="1" x14ac:dyDescent="0.2"/>
    <row r="732" ht="10.5" customHeight="1" x14ac:dyDescent="0.2"/>
    <row r="733" ht="10.5" customHeight="1" x14ac:dyDescent="0.2"/>
    <row r="734" ht="10.5" customHeight="1" x14ac:dyDescent="0.2"/>
    <row r="735" ht="10.5" customHeight="1" x14ac:dyDescent="0.2"/>
    <row r="736" ht="10.5" customHeight="1" x14ac:dyDescent="0.2"/>
    <row r="737" ht="10.5" customHeight="1" x14ac:dyDescent="0.2"/>
    <row r="738" ht="10.5" customHeight="1" x14ac:dyDescent="0.2"/>
    <row r="739" ht="10.5" customHeight="1" x14ac:dyDescent="0.2"/>
    <row r="740" ht="10.5" customHeight="1" x14ac:dyDescent="0.2"/>
    <row r="741" ht="10.5" customHeight="1" x14ac:dyDescent="0.2"/>
    <row r="742" ht="10.5" customHeight="1" x14ac:dyDescent="0.2"/>
    <row r="743" ht="10.5" customHeight="1" x14ac:dyDescent="0.2"/>
    <row r="744" ht="10.5" customHeight="1" x14ac:dyDescent="0.2"/>
    <row r="745" ht="10.5" customHeight="1" x14ac:dyDescent="0.2"/>
    <row r="746" ht="10.5" customHeight="1" x14ac:dyDescent="0.2"/>
    <row r="747" ht="10.5" customHeight="1" x14ac:dyDescent="0.2"/>
    <row r="748" ht="10.5" customHeight="1" x14ac:dyDescent="0.2"/>
    <row r="749" ht="10.5" customHeight="1" x14ac:dyDescent="0.2"/>
    <row r="750" ht="10.5" customHeight="1" x14ac:dyDescent="0.2"/>
    <row r="751" ht="10.5" customHeight="1" x14ac:dyDescent="0.2"/>
    <row r="752" ht="10.5" customHeight="1" x14ac:dyDescent="0.2"/>
    <row r="753" ht="10.5" customHeight="1" x14ac:dyDescent="0.2"/>
    <row r="754" ht="10.5" customHeight="1" x14ac:dyDescent="0.2"/>
    <row r="755" ht="10.5" customHeight="1" x14ac:dyDescent="0.2"/>
    <row r="756" ht="10.5" customHeight="1" x14ac:dyDescent="0.2"/>
    <row r="757" ht="10.5" customHeight="1" x14ac:dyDescent="0.2"/>
    <row r="758" ht="10.5" customHeight="1" x14ac:dyDescent="0.2"/>
    <row r="759" ht="10.5" customHeight="1" x14ac:dyDescent="0.2"/>
    <row r="760" ht="10.5" customHeight="1" x14ac:dyDescent="0.2"/>
    <row r="761" ht="10.5" customHeight="1" x14ac:dyDescent="0.2"/>
    <row r="762" ht="10.5" customHeight="1" x14ac:dyDescent="0.2"/>
    <row r="763" ht="10.5" customHeight="1" x14ac:dyDescent="0.2"/>
    <row r="764" ht="10.5" customHeight="1" x14ac:dyDescent="0.2"/>
    <row r="765" ht="10.5" customHeight="1" x14ac:dyDescent="0.2"/>
    <row r="766" ht="10.5" customHeight="1" x14ac:dyDescent="0.2"/>
    <row r="767" ht="10.5" customHeight="1" x14ac:dyDescent="0.2"/>
    <row r="768" ht="10.5" customHeight="1" x14ac:dyDescent="0.2"/>
    <row r="769" ht="10.5" customHeight="1" x14ac:dyDescent="0.2"/>
    <row r="770" ht="10.5" customHeight="1" x14ac:dyDescent="0.2"/>
    <row r="771" ht="10.5" customHeight="1" x14ac:dyDescent="0.2"/>
    <row r="772" ht="10.5" customHeight="1" x14ac:dyDescent="0.2"/>
    <row r="773" ht="10.5" customHeight="1" x14ac:dyDescent="0.2"/>
    <row r="774" ht="10.5" customHeight="1" x14ac:dyDescent="0.2"/>
    <row r="775" ht="10.5" customHeight="1" x14ac:dyDescent="0.2"/>
    <row r="776" ht="10.5" customHeight="1" x14ac:dyDescent="0.2"/>
    <row r="777" ht="10.5" customHeight="1" x14ac:dyDescent="0.2"/>
    <row r="778" ht="10.5" customHeight="1" x14ac:dyDescent="0.2"/>
    <row r="779" ht="10.5" customHeight="1" x14ac:dyDescent="0.2"/>
    <row r="780" ht="10.5" customHeight="1" x14ac:dyDescent="0.2"/>
    <row r="781" ht="10.5" customHeight="1" x14ac:dyDescent="0.2"/>
    <row r="782" ht="10.5" customHeight="1" x14ac:dyDescent="0.2"/>
    <row r="783" ht="10.5" customHeight="1" x14ac:dyDescent="0.2"/>
    <row r="784" ht="10.5" customHeight="1" x14ac:dyDescent="0.2"/>
    <row r="785" ht="10.5" customHeight="1" x14ac:dyDescent="0.2"/>
    <row r="786" ht="10.5" customHeight="1" x14ac:dyDescent="0.2"/>
    <row r="787" ht="10.5" customHeight="1" x14ac:dyDescent="0.2"/>
    <row r="788" ht="10.5" customHeight="1" x14ac:dyDescent="0.2"/>
    <row r="789" ht="10.5" customHeight="1" x14ac:dyDescent="0.2"/>
    <row r="790" ht="10.5" customHeight="1" x14ac:dyDescent="0.2"/>
    <row r="791" ht="10.5" customHeight="1" x14ac:dyDescent="0.2"/>
    <row r="792" ht="10.5" customHeight="1" x14ac:dyDescent="0.2"/>
    <row r="793" ht="10.5" customHeight="1" x14ac:dyDescent="0.2"/>
    <row r="794" ht="10.5" customHeight="1" x14ac:dyDescent="0.2"/>
    <row r="795" ht="10.5" customHeight="1" x14ac:dyDescent="0.2"/>
    <row r="796" ht="10.5" customHeight="1" x14ac:dyDescent="0.2"/>
    <row r="797" ht="10.5" customHeight="1" x14ac:dyDescent="0.2"/>
    <row r="798" ht="10.5" customHeight="1" x14ac:dyDescent="0.2"/>
  </sheetData>
  <mergeCells count="9">
    <mergeCell ref="B37:F37"/>
    <mergeCell ref="B38:F38"/>
    <mergeCell ref="B39:F39"/>
    <mergeCell ref="B31:I31"/>
    <mergeCell ref="B32:F33"/>
    <mergeCell ref="I32:I33"/>
    <mergeCell ref="B34:F34"/>
    <mergeCell ref="B35:F35"/>
    <mergeCell ref="B36:F36"/>
  </mergeCells>
  <pageMargins left="0.7" right="0.7" top="0.75" bottom="0.75" header="0.3" footer="0.3"/>
  <pageSetup paperSize="9" scale="35" orientation="portrait" r:id="rId1"/>
  <headerFooter scaleWithDoc="0" alignWithMargins="0">
    <oddFooter>&amp;L&amp;"Arial"&amp;8&amp;C&amp;"Arial"&amp;8____________________________ Página &amp;P de &amp;N-1 ____________________________&amp;R&amp;"Arial"&amp;8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F926A-1081-47D6-868B-165E522DC7E8}">
  <sheetPr codeName="Hoja52">
    <tabColor theme="4" tint="0.39997558519241921"/>
  </sheetPr>
  <dimension ref="B5:AG119"/>
  <sheetViews>
    <sheetView showGridLines="0" workbookViewId="0"/>
  </sheetViews>
  <sheetFormatPr baseColWidth="10" defaultColWidth="11.42578125" defaultRowHeight="15" x14ac:dyDescent="0.25"/>
  <cols>
    <col min="1" max="1" width="11.42578125" style="41"/>
    <col min="2" max="2" width="24.5703125" style="41" customWidth="1"/>
    <col min="3" max="11" width="10.7109375" style="41" customWidth="1"/>
    <col min="12" max="16" width="7.5703125" style="41" customWidth="1"/>
    <col min="17" max="27" width="12.42578125" style="41" customWidth="1"/>
    <col min="28" max="36" width="7.5703125" style="41" customWidth="1"/>
    <col min="37" max="16384" width="11.42578125" style="41"/>
  </cols>
  <sheetData>
    <row r="5" spans="2:2" x14ac:dyDescent="0.25">
      <c r="B5" s="276" t="s">
        <v>139</v>
      </c>
    </row>
    <row r="6" spans="2:2" ht="18.75" x14ac:dyDescent="0.3">
      <c r="B6" s="97"/>
    </row>
    <row r="9" spans="2:2" s="203" customFormat="1" ht="45.75" customHeight="1" x14ac:dyDescent="0.25"/>
    <row r="10" spans="2:2" s="203" customFormat="1" x14ac:dyDescent="0.25"/>
    <row r="13" spans="2:2" ht="37.5" customHeight="1" x14ac:dyDescent="0.25"/>
    <row r="29" ht="43.5" customHeight="1" x14ac:dyDescent="0.25"/>
    <row r="34" spans="2:11" ht="22.5" x14ac:dyDescent="0.25">
      <c r="B34" s="204" t="s">
        <v>48</v>
      </c>
      <c r="C34" s="205" t="s">
        <v>39</v>
      </c>
      <c r="D34" s="205" t="s">
        <v>40</v>
      </c>
      <c r="E34" s="205" t="s">
        <v>41</v>
      </c>
      <c r="F34" s="205" t="s">
        <v>42</v>
      </c>
      <c r="G34" s="205" t="s">
        <v>43</v>
      </c>
      <c r="H34" s="205" t="s">
        <v>44</v>
      </c>
      <c r="I34" s="205" t="s">
        <v>45</v>
      </c>
      <c r="J34" s="205" t="s">
        <v>46</v>
      </c>
      <c r="K34" s="205" t="s">
        <v>47</v>
      </c>
    </row>
    <row r="35" spans="2:11" x14ac:dyDescent="0.25">
      <c r="B35" s="206" t="s">
        <v>29</v>
      </c>
      <c r="C35" s="207">
        <v>0.19358507734303912</v>
      </c>
      <c r="D35" s="207">
        <v>0.26819836214740672</v>
      </c>
      <c r="E35" s="207">
        <v>0.17629663330300274</v>
      </c>
      <c r="F35" s="207">
        <v>0.12943585077343039</v>
      </c>
      <c r="G35" s="207">
        <v>8.0982711555959958E-2</v>
      </c>
      <c r="H35" s="207">
        <v>5.8462238398544128E-2</v>
      </c>
      <c r="I35" s="207">
        <v>3.2302092811646949E-2</v>
      </c>
      <c r="J35" s="207">
        <v>2.7070063694267517E-2</v>
      </c>
      <c r="K35" s="207">
        <v>3.3666969972702458E-2</v>
      </c>
    </row>
    <row r="36" spans="2:11" x14ac:dyDescent="0.25">
      <c r="D36" s="56"/>
      <c r="F36" s="56"/>
    </row>
    <row r="53" spans="3:13" ht="24" customHeight="1" x14ac:dyDescent="0.25"/>
    <row r="54" spans="3:13" ht="30" customHeight="1" x14ac:dyDescent="0.25"/>
    <row r="55" spans="3:13" ht="15" customHeight="1" x14ac:dyDescent="0.25">
      <c r="L55" s="56"/>
      <c r="M55" s="56"/>
    </row>
    <row r="56" spans="3:13" ht="15" customHeight="1" x14ac:dyDescent="0.25">
      <c r="C56" s="49"/>
      <c r="D56" s="49"/>
      <c r="L56" s="56"/>
      <c r="M56" s="56"/>
    </row>
    <row r="57" spans="3:13" ht="15" customHeight="1" x14ac:dyDescent="0.25">
      <c r="C57" s="49"/>
      <c r="D57" s="49"/>
    </row>
    <row r="58" spans="3:13" x14ac:dyDescent="0.25">
      <c r="C58" s="49"/>
      <c r="D58" s="49"/>
    </row>
    <row r="59" spans="3:13" x14ac:dyDescent="0.25">
      <c r="C59" s="49"/>
      <c r="D59" s="49"/>
    </row>
    <row r="60" spans="3:13" ht="15.75" customHeight="1" x14ac:dyDescent="0.25">
      <c r="C60" s="49"/>
      <c r="D60" s="49"/>
    </row>
    <row r="61" spans="3:13" x14ac:dyDescent="0.25">
      <c r="C61" s="49"/>
      <c r="D61" s="49"/>
    </row>
    <row r="62" spans="3:13" x14ac:dyDescent="0.25">
      <c r="C62" s="49"/>
      <c r="D62" s="49"/>
    </row>
    <row r="63" spans="3:13" x14ac:dyDescent="0.25">
      <c r="C63" s="49"/>
      <c r="D63" s="49"/>
    </row>
    <row r="64" spans="3:13" x14ac:dyDescent="0.25">
      <c r="C64" s="49"/>
      <c r="D64" s="49"/>
    </row>
    <row r="65" spans="3:4" x14ac:dyDescent="0.25">
      <c r="C65" s="49"/>
      <c r="D65" s="49"/>
    </row>
    <row r="84" ht="26.25" customHeight="1" x14ac:dyDescent="0.25"/>
    <row r="89" ht="7.5" customHeight="1" x14ac:dyDescent="0.25"/>
    <row r="99" spans="19:33" ht="15.75" thickBot="1" x14ac:dyDescent="0.3"/>
    <row r="100" spans="19:33" ht="33.75" x14ac:dyDescent="0.25">
      <c r="S100" s="58" t="s">
        <v>48</v>
      </c>
      <c r="T100" s="59" t="s">
        <v>39</v>
      </c>
      <c r="U100" s="53" t="s">
        <v>40</v>
      </c>
      <c r="V100" s="53" t="s">
        <v>41</v>
      </c>
      <c r="W100" s="53" t="s">
        <v>42</v>
      </c>
      <c r="X100" s="53" t="s">
        <v>43</v>
      </c>
      <c r="Y100" s="53" t="s">
        <v>44</v>
      </c>
      <c r="Z100" s="53" t="s">
        <v>45</v>
      </c>
      <c r="AA100" s="53" t="s">
        <v>46</v>
      </c>
      <c r="AB100" s="60" t="s">
        <v>47</v>
      </c>
    </row>
    <row r="101" spans="19:33" ht="22.5" x14ac:dyDescent="0.25">
      <c r="S101" s="57"/>
      <c r="T101" s="61" t="s">
        <v>55</v>
      </c>
      <c r="U101" s="54" t="s">
        <v>55</v>
      </c>
      <c r="V101" s="54" t="s">
        <v>55</v>
      </c>
      <c r="W101" s="54" t="s">
        <v>55</v>
      </c>
      <c r="X101" s="54" t="s">
        <v>55</v>
      </c>
      <c r="Y101" s="54" t="s">
        <v>55</v>
      </c>
      <c r="Z101" s="54" t="s">
        <v>55</v>
      </c>
      <c r="AA101" s="54" t="s">
        <v>55</v>
      </c>
      <c r="AB101" s="54" t="s">
        <v>55</v>
      </c>
    </row>
    <row r="102" spans="19:33" ht="56.25" x14ac:dyDescent="0.25">
      <c r="S102" s="62" t="s">
        <v>50</v>
      </c>
      <c r="T102" s="55" t="e">
        <f>#REF!/#REF!</f>
        <v>#REF!</v>
      </c>
      <c r="U102" s="55" t="e">
        <f>#REF!/#REF!</f>
        <v>#REF!</v>
      </c>
      <c r="V102" s="55" t="e">
        <f>#REF!/#REF!</f>
        <v>#REF!</v>
      </c>
      <c r="W102" s="55" t="e">
        <f>#REF!/#REF!</f>
        <v>#REF!</v>
      </c>
      <c r="X102" s="55" t="e">
        <f>#REF!/#REF!</f>
        <v>#REF!</v>
      </c>
      <c r="Y102" s="55" t="e">
        <f>#REF!/#REF!</f>
        <v>#REF!</v>
      </c>
      <c r="Z102" s="55" t="e">
        <f>#REF!/#REF!</f>
        <v>#REF!</v>
      </c>
      <c r="AA102" s="55" t="e">
        <f>#REF!/#REF!</f>
        <v>#REF!</v>
      </c>
      <c r="AB102" s="55" t="e">
        <f>#REF!/#REF!</f>
        <v>#REF!</v>
      </c>
      <c r="AC102" s="56"/>
    </row>
    <row r="103" spans="19:33" ht="56.25" x14ac:dyDescent="0.25">
      <c r="S103" s="62" t="s">
        <v>51</v>
      </c>
      <c r="T103" s="55" t="e">
        <f>#REF!/#REF!</f>
        <v>#REF!</v>
      </c>
      <c r="U103" s="55" t="e">
        <f>#REF!/#REF!</f>
        <v>#REF!</v>
      </c>
      <c r="V103" s="55" t="e">
        <f>#REF!/#REF!</f>
        <v>#REF!</v>
      </c>
      <c r="W103" s="55" t="e">
        <f>#REF!/#REF!</f>
        <v>#REF!</v>
      </c>
      <c r="X103" s="55" t="e">
        <f>#REF!/#REF!</f>
        <v>#REF!</v>
      </c>
      <c r="Y103" s="55" t="e">
        <f>#REF!/#REF!</f>
        <v>#REF!</v>
      </c>
      <c r="Z103" s="55" t="e">
        <f>#REF!/#REF!</f>
        <v>#REF!</v>
      </c>
      <c r="AA103" s="55" t="e">
        <f>#REF!/#REF!</f>
        <v>#REF!</v>
      </c>
      <c r="AB103" s="55" t="e">
        <f>#REF!/#REF!</f>
        <v>#REF!</v>
      </c>
      <c r="AC103" s="56"/>
    </row>
    <row r="104" spans="19:33" ht="33.75" x14ac:dyDescent="0.25">
      <c r="S104" s="63" t="s">
        <v>52</v>
      </c>
      <c r="T104" s="55" t="e">
        <f>#REF!/#REF!</f>
        <v>#REF!</v>
      </c>
      <c r="U104" s="55" t="e">
        <f>#REF!/#REF!</f>
        <v>#REF!</v>
      </c>
      <c r="V104" s="55" t="e">
        <f>#REF!/#REF!</f>
        <v>#REF!</v>
      </c>
      <c r="W104" s="55" t="e">
        <f>#REF!/#REF!</f>
        <v>#REF!</v>
      </c>
      <c r="X104" s="55" t="e">
        <f>#REF!/#REF!</f>
        <v>#REF!</v>
      </c>
      <c r="Y104" s="55" t="e">
        <f>#REF!/#REF!</f>
        <v>#REF!</v>
      </c>
      <c r="Z104" s="55" t="e">
        <f>#REF!/#REF!</f>
        <v>#REF!</v>
      </c>
      <c r="AA104" s="55" t="e">
        <f>#REF!/#REF!</f>
        <v>#REF!</v>
      </c>
      <c r="AB104" s="55" t="e">
        <f>#REF!/#REF!</f>
        <v>#REF!</v>
      </c>
      <c r="AC104" s="56"/>
    </row>
    <row r="105" spans="19:33" ht="45" x14ac:dyDescent="0.25">
      <c r="S105" s="62" t="s">
        <v>53</v>
      </c>
      <c r="T105" s="55" t="e">
        <f>#REF!/#REF!</f>
        <v>#REF!</v>
      </c>
      <c r="U105" s="55" t="e">
        <f>#REF!/#REF!</f>
        <v>#REF!</v>
      </c>
      <c r="V105" s="55" t="e">
        <f>#REF!/#REF!</f>
        <v>#REF!</v>
      </c>
      <c r="W105" s="55" t="e">
        <f>#REF!/#REF!</f>
        <v>#REF!</v>
      </c>
      <c r="X105" s="55" t="e">
        <f>#REF!/#REF!</f>
        <v>#REF!</v>
      </c>
      <c r="Y105" s="55" t="e">
        <f>#REF!/#REF!</f>
        <v>#REF!</v>
      </c>
      <c r="Z105" s="55" t="e">
        <f>#REF!/#REF!</f>
        <v>#REF!</v>
      </c>
      <c r="AA105" s="55" t="e">
        <f>#REF!/#REF!</f>
        <v>#REF!</v>
      </c>
      <c r="AB105" s="55" t="e">
        <f>#REF!/#REF!</f>
        <v>#REF!</v>
      </c>
      <c r="AC105" s="56"/>
    </row>
    <row r="106" spans="19:33" ht="45" x14ac:dyDescent="0.25">
      <c r="S106" s="62" t="s">
        <v>54</v>
      </c>
      <c r="T106" s="55" t="e">
        <f>#REF!/#REF!</f>
        <v>#REF!</v>
      </c>
      <c r="U106" s="55" t="e">
        <f>#REF!/#REF!</f>
        <v>#REF!</v>
      </c>
      <c r="V106" s="55" t="e">
        <f>#REF!/#REF!</f>
        <v>#REF!</v>
      </c>
      <c r="W106" s="55" t="e">
        <f>#REF!/#REF!</f>
        <v>#REF!</v>
      </c>
      <c r="X106" s="55" t="e">
        <f>#REF!/#REF!</f>
        <v>#REF!</v>
      </c>
      <c r="Y106" s="55" t="e">
        <f>#REF!/#REF!</f>
        <v>#REF!</v>
      </c>
      <c r="Z106" s="55" t="e">
        <f>#REF!/#REF!</f>
        <v>#REF!</v>
      </c>
      <c r="AA106" s="55" t="e">
        <f>#REF!/#REF!</f>
        <v>#REF!</v>
      </c>
      <c r="AB106" s="55" t="e">
        <f>#REF!/#REF!</f>
        <v>#REF!</v>
      </c>
      <c r="AC106" s="56"/>
    </row>
    <row r="107" spans="19:33" ht="15.75" thickBot="1" x14ac:dyDescent="0.3">
      <c r="S107" s="64" t="s">
        <v>29</v>
      </c>
      <c r="T107" s="65" t="e">
        <f>#REF!/#REF!</f>
        <v>#REF!</v>
      </c>
      <c r="U107" s="65" t="e">
        <f>#REF!/#REF!</f>
        <v>#REF!</v>
      </c>
      <c r="V107" s="65" t="e">
        <f>#REF!/#REF!</f>
        <v>#REF!</v>
      </c>
      <c r="W107" s="65" t="e">
        <f>#REF!/#REF!</f>
        <v>#REF!</v>
      </c>
      <c r="X107" s="65" t="e">
        <f>#REF!/#REF!</f>
        <v>#REF!</v>
      </c>
      <c r="Y107" s="65" t="e">
        <f>#REF!/#REF!</f>
        <v>#REF!</v>
      </c>
      <c r="Z107" s="65" t="e">
        <f>#REF!/#REF!</f>
        <v>#REF!</v>
      </c>
      <c r="AA107" s="65" t="e">
        <f>#REF!/#REF!</f>
        <v>#REF!</v>
      </c>
      <c r="AB107" s="65" t="e">
        <f>#REF!/#REF!</f>
        <v>#REF!</v>
      </c>
      <c r="AC107" s="56"/>
    </row>
    <row r="108" spans="19:33" ht="15.75" thickBot="1" x14ac:dyDescent="0.3"/>
    <row r="109" spans="19:33" ht="33.75" x14ac:dyDescent="0.25">
      <c r="S109" s="58" t="s">
        <v>48</v>
      </c>
      <c r="T109" s="59" t="s">
        <v>39</v>
      </c>
      <c r="U109" s="53" t="s">
        <v>40</v>
      </c>
      <c r="V109" s="53" t="s">
        <v>41</v>
      </c>
      <c r="W109" s="53" t="s">
        <v>42</v>
      </c>
      <c r="X109" s="53" t="s">
        <v>43</v>
      </c>
      <c r="Y109" s="53" t="s">
        <v>44</v>
      </c>
      <c r="Z109" s="53" t="s">
        <v>45</v>
      </c>
      <c r="AA109" s="53" t="s">
        <v>46</v>
      </c>
      <c r="AB109" s="60" t="s">
        <v>47</v>
      </c>
    </row>
    <row r="110" spans="19:33" ht="22.5" x14ac:dyDescent="0.25">
      <c r="X110" s="57"/>
      <c r="Y110" s="61" t="s">
        <v>55</v>
      </c>
      <c r="Z110" s="54" t="s">
        <v>55</v>
      </c>
      <c r="AA110" s="54" t="s">
        <v>55</v>
      </c>
      <c r="AB110" s="54" t="s">
        <v>55</v>
      </c>
      <c r="AC110" s="54" t="s">
        <v>55</v>
      </c>
      <c r="AD110" s="54" t="s">
        <v>55</v>
      </c>
      <c r="AE110" s="54" t="s">
        <v>55</v>
      </c>
      <c r="AF110" s="54" t="s">
        <v>55</v>
      </c>
      <c r="AG110" s="54" t="s">
        <v>55</v>
      </c>
    </row>
    <row r="111" spans="19:33" ht="56.25" x14ac:dyDescent="0.25">
      <c r="X111" s="62" t="s">
        <v>50</v>
      </c>
      <c r="Y111" s="55" t="e">
        <f>#REF!/#REF!</f>
        <v>#REF!</v>
      </c>
      <c r="Z111" s="55" t="e">
        <f>#REF!/#REF!</f>
        <v>#REF!</v>
      </c>
      <c r="AA111" s="55" t="e">
        <f>#REF!/#REF!</f>
        <v>#REF!</v>
      </c>
      <c r="AB111" s="55" t="e">
        <f>#REF!/#REF!</f>
        <v>#REF!</v>
      </c>
      <c r="AC111" s="55" t="e">
        <f>#REF!/#REF!</f>
        <v>#REF!</v>
      </c>
      <c r="AD111" s="55" t="e">
        <f>#REF!/#REF!</f>
        <v>#REF!</v>
      </c>
      <c r="AE111" s="55" t="e">
        <f>#REF!/#REF!</f>
        <v>#REF!</v>
      </c>
      <c r="AF111" s="55" t="e">
        <f>#REF!/#REF!</f>
        <v>#REF!</v>
      </c>
      <c r="AG111" s="55" t="e">
        <f>#REF!/#REF!</f>
        <v>#REF!</v>
      </c>
    </row>
    <row r="112" spans="19:33" ht="56.25" x14ac:dyDescent="0.25">
      <c r="X112" s="62" t="s">
        <v>51</v>
      </c>
      <c r="Y112" s="55" t="e">
        <f>#REF!/#REF!</f>
        <v>#REF!</v>
      </c>
      <c r="Z112" s="55" t="e">
        <f>#REF!/#REF!</f>
        <v>#REF!</v>
      </c>
      <c r="AA112" s="55" t="e">
        <f>#REF!/#REF!</f>
        <v>#REF!</v>
      </c>
      <c r="AB112" s="55" t="e">
        <f>#REF!/#REF!</f>
        <v>#REF!</v>
      </c>
      <c r="AC112" s="55" t="e">
        <f>#REF!/#REF!</f>
        <v>#REF!</v>
      </c>
      <c r="AD112" s="55" t="e">
        <f>#REF!/#REF!</f>
        <v>#REF!</v>
      </c>
      <c r="AE112" s="55" t="e">
        <f>#REF!/#REF!</f>
        <v>#REF!</v>
      </c>
      <c r="AF112" s="55" t="e">
        <f>#REF!/#REF!</f>
        <v>#REF!</v>
      </c>
      <c r="AG112" s="55" t="e">
        <f>#REF!/#REF!</f>
        <v>#REF!</v>
      </c>
    </row>
    <row r="113" spans="24:33" ht="33.75" x14ac:dyDescent="0.25">
      <c r="X113" s="63" t="s">
        <v>52</v>
      </c>
      <c r="Y113" s="55" t="e">
        <f>#REF!/#REF!</f>
        <v>#REF!</v>
      </c>
      <c r="Z113" s="55" t="e">
        <f>#REF!/#REF!</f>
        <v>#REF!</v>
      </c>
      <c r="AA113" s="55" t="e">
        <f>#REF!/#REF!</f>
        <v>#REF!</v>
      </c>
      <c r="AB113" s="55" t="e">
        <f>#REF!/#REF!</f>
        <v>#REF!</v>
      </c>
      <c r="AC113" s="55" t="e">
        <f>#REF!/#REF!</f>
        <v>#REF!</v>
      </c>
      <c r="AD113" s="55" t="e">
        <f>#REF!/#REF!</f>
        <v>#REF!</v>
      </c>
      <c r="AE113" s="55" t="e">
        <f>#REF!/#REF!</f>
        <v>#REF!</v>
      </c>
      <c r="AF113" s="55" t="e">
        <f>#REF!/#REF!</f>
        <v>#REF!</v>
      </c>
      <c r="AG113" s="55" t="e">
        <f>#REF!/#REF!</f>
        <v>#REF!</v>
      </c>
    </row>
    <row r="114" spans="24:33" ht="45" x14ac:dyDescent="0.25">
      <c r="X114" s="62" t="s">
        <v>53</v>
      </c>
      <c r="Y114" s="55" t="e">
        <f>#REF!/#REF!</f>
        <v>#REF!</v>
      </c>
      <c r="Z114" s="55" t="e">
        <f>#REF!/#REF!</f>
        <v>#REF!</v>
      </c>
      <c r="AA114" s="55" t="e">
        <f>#REF!/#REF!</f>
        <v>#REF!</v>
      </c>
      <c r="AB114" s="55" t="e">
        <f>#REF!/#REF!</f>
        <v>#REF!</v>
      </c>
      <c r="AC114" s="55" t="e">
        <f>#REF!/#REF!</f>
        <v>#REF!</v>
      </c>
      <c r="AD114" s="55" t="e">
        <f>#REF!/#REF!</f>
        <v>#REF!</v>
      </c>
      <c r="AE114" s="55" t="e">
        <f>#REF!/#REF!</f>
        <v>#REF!</v>
      </c>
      <c r="AF114" s="55" t="e">
        <f>#REF!/#REF!</f>
        <v>#REF!</v>
      </c>
      <c r="AG114" s="55" t="e">
        <f>#REF!/#REF!</f>
        <v>#REF!</v>
      </c>
    </row>
    <row r="115" spans="24:33" ht="45" x14ac:dyDescent="0.25">
      <c r="X115" s="62" t="s">
        <v>54</v>
      </c>
      <c r="Y115" s="55" t="e">
        <f>#REF!/#REF!</f>
        <v>#REF!</v>
      </c>
      <c r="Z115" s="55" t="e">
        <f>#REF!/#REF!</f>
        <v>#REF!</v>
      </c>
      <c r="AA115" s="55" t="e">
        <f>#REF!/#REF!</f>
        <v>#REF!</v>
      </c>
      <c r="AB115" s="55" t="e">
        <f>#REF!/#REF!</f>
        <v>#REF!</v>
      </c>
      <c r="AC115" s="55" t="e">
        <f>#REF!/#REF!</f>
        <v>#REF!</v>
      </c>
      <c r="AD115" s="55" t="e">
        <f>#REF!/#REF!</f>
        <v>#REF!</v>
      </c>
      <c r="AE115" s="55" t="e">
        <f>#REF!/#REF!</f>
        <v>#REF!</v>
      </c>
      <c r="AF115" s="55" t="e">
        <f>#REF!/#REF!</f>
        <v>#REF!</v>
      </c>
      <c r="AG115" s="55" t="e">
        <f>#REF!/#REF!</f>
        <v>#REF!</v>
      </c>
    </row>
    <row r="116" spans="24:33" ht="15.75" thickBot="1" x14ac:dyDescent="0.3">
      <c r="X116" s="64" t="s">
        <v>29</v>
      </c>
      <c r="Y116" s="65" t="e">
        <f>#REF!/#REF!</f>
        <v>#REF!</v>
      </c>
      <c r="Z116" s="55" t="e">
        <f>#REF!/#REF!</f>
        <v>#REF!</v>
      </c>
      <c r="AA116" s="65" t="e">
        <f>#REF!/#REF!</f>
        <v>#REF!</v>
      </c>
      <c r="AB116" s="65" t="e">
        <f>#REF!/#REF!</f>
        <v>#REF!</v>
      </c>
      <c r="AC116" s="65" t="e">
        <f>#REF!/#REF!</f>
        <v>#REF!</v>
      </c>
      <c r="AD116" s="65" t="e">
        <f>#REF!/#REF!</f>
        <v>#REF!</v>
      </c>
      <c r="AE116" s="65" t="e">
        <f>#REF!/#REF!</f>
        <v>#REF!</v>
      </c>
      <c r="AF116" s="65" t="e">
        <f>#REF!/#REF!</f>
        <v>#REF!</v>
      </c>
      <c r="AG116" s="65" t="e">
        <f>#REF!/#REF!</f>
        <v>#REF!</v>
      </c>
    </row>
    <row r="118" spans="24:33" x14ac:dyDescent="0.25">
      <c r="Y118" s="56" t="e">
        <f>T107+U107</f>
        <v>#REF!</v>
      </c>
    </row>
    <row r="119" spans="24:33" x14ac:dyDescent="0.25">
      <c r="Y119" s="56" t="e">
        <f>Y116+Z116</f>
        <v>#REF!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33</vt:i4>
      </vt:variant>
    </vt:vector>
  </HeadingPairs>
  <TitlesOfParts>
    <vt:vector size="75" baseType="lpstr">
      <vt:lpstr>índice de gráficos</vt:lpstr>
      <vt:lpstr>G1.-Dist Centr. x ámbito</vt:lpstr>
      <vt:lpstr>G2.- Mapa de centros x ccaa</vt:lpstr>
      <vt:lpstr>G3.- Tipología y titularidad</vt:lpstr>
      <vt:lpstr>G.4.-C.May. x Tit-Ges </vt:lpstr>
      <vt:lpstr>G5.-C. Mayores x modelo gestión</vt:lpstr>
      <vt:lpstr>G.6.-Dist. C.May. x Tit-Gest. </vt:lpstr>
      <vt:lpstr>G7.-Plazas medias C. May</vt:lpstr>
      <vt:lpstr>G8.-  Mayores x tamaño</vt:lpstr>
      <vt:lpstr>G9.- Dist.C. May x tamaño Acum.</vt:lpstr>
      <vt:lpstr>G10a.-Dispon. Serv, prox. C.May</vt:lpstr>
      <vt:lpstr>G10b.-Serv, prox. C. M x Tit,</vt:lpstr>
      <vt:lpstr>G11.-Habit indiv, C. May</vt:lpstr>
      <vt:lpstr>G12 Espacio Ext, x  Tit</vt:lpstr>
      <vt:lpstr>G13.- Casco Urbano x Tit</vt:lpstr>
      <vt:lpstr>G14 Sectorizable x Tit</vt:lpstr>
      <vt:lpstr>G15 Internet x Tit</vt:lpstr>
      <vt:lpstr>G16.-Benef, con drcho a prestac</vt:lpstr>
      <vt:lpstr>G17.-Empadr &gt;64 sexo C. Mayores</vt:lpstr>
      <vt:lpstr>G18.-Perfil resid C.May Sexo</vt:lpstr>
      <vt:lpstr>G19-Perfil resid C.M Grado</vt:lpstr>
      <vt:lpstr>G20.-Perfil resid C.M edad</vt:lpstr>
      <vt:lpstr>G20b.-Solicit Grado C. mayores </vt:lpstr>
      <vt:lpstr>G21.- Resid x autonomia C. May</vt:lpstr>
      <vt:lpstr>G22-Pers. x vinculac.C Mayo</vt:lpstr>
      <vt:lpstr>G23-Trab. x sexo. C.May</vt:lpstr>
      <vt:lpstr>G24.-Trabaj. x jornada, C.May</vt:lpstr>
      <vt:lpstr>G25.-Plantil. x jornada, C.May </vt:lpstr>
      <vt:lpstr>G25b.- Niveles Atencion en CMay</vt:lpstr>
      <vt:lpstr>G 26.Distrib. C. Discap x Tit </vt:lpstr>
      <vt:lpstr>G 27 C.Discap x Tit-Gest</vt:lpstr>
      <vt:lpstr>G28.- Plazas y centros x Ti</vt:lpstr>
      <vt:lpstr>G29.- Habit.lndiv. C.Disc</vt:lpstr>
      <vt:lpstr>G30.- Infraestruct. C. Disca</vt:lpstr>
      <vt:lpstr>G31.- Resid. y plazas C.Discap</vt:lpstr>
      <vt:lpstr>G32 Perfil resid. C. Disc Sexo</vt:lpstr>
      <vt:lpstr>G33.- Perfil resid. C.Dis. Grad</vt:lpstr>
      <vt:lpstr>G 34 Perfil resid. C. Disc Edad</vt:lpstr>
      <vt:lpstr>G35.- Res. Empadron. C. Discap</vt:lpstr>
      <vt:lpstr>G36.- Personal. Sexo</vt:lpstr>
      <vt:lpstr>G 37.- Pers. Tipo jorn C.Discap</vt:lpstr>
      <vt:lpstr>G38.- Niv.atención. C.Discap</vt:lpstr>
      <vt:lpstr>'G 26.Distrib. C. Discap x Tit '!Área_de_impresión</vt:lpstr>
      <vt:lpstr>'G 27 C.Discap x Tit-Gest'!Área_de_impresión</vt:lpstr>
      <vt:lpstr>'G 34 Perfil resid. C. Disc Edad'!Área_de_impresión</vt:lpstr>
      <vt:lpstr>'G 37.- Pers. Tipo jorn C.Discap'!Área_de_impresión</vt:lpstr>
      <vt:lpstr>'G1.-Dist Centr. x ámbito'!Área_de_impresión</vt:lpstr>
      <vt:lpstr>'G10a.-Dispon. Serv, prox. C.May'!Área_de_impresión</vt:lpstr>
      <vt:lpstr>'G10b.-Serv, prox. C. M x Tit,'!Área_de_impresión</vt:lpstr>
      <vt:lpstr>'G11.-Habit indiv, C. May'!Área_de_impresión</vt:lpstr>
      <vt:lpstr>'G12 Espacio Ext, x  Tit'!Área_de_impresión</vt:lpstr>
      <vt:lpstr>'G13.- Casco Urbano x Tit'!Área_de_impresión</vt:lpstr>
      <vt:lpstr>'G14 Sectorizable x Tit'!Área_de_impresión</vt:lpstr>
      <vt:lpstr>'G15 Internet x Tit'!Área_de_impresión</vt:lpstr>
      <vt:lpstr>'G16.-Benef, con drcho a prestac'!Área_de_impresión</vt:lpstr>
      <vt:lpstr>'G18.-Perfil resid C.May Sexo'!Área_de_impresión</vt:lpstr>
      <vt:lpstr>'G19-Perfil resid C.M Grado'!Área_de_impresión</vt:lpstr>
      <vt:lpstr>'G20.-Perfil resid C.M edad'!Área_de_impresión</vt:lpstr>
      <vt:lpstr>'G21.- Resid x autonomia C. May'!Área_de_impresión</vt:lpstr>
      <vt:lpstr>'G22-Pers. x vinculac.C Mayo'!Área_de_impresión</vt:lpstr>
      <vt:lpstr>'G23-Trab. x sexo. C.May'!Área_de_impresión</vt:lpstr>
      <vt:lpstr>'G24.-Trabaj. x jornada, C.May'!Área_de_impresión</vt:lpstr>
      <vt:lpstr>'G25.-Plantil. x jornada, C.May '!Área_de_impresión</vt:lpstr>
      <vt:lpstr>'G25b.- Niveles Atencion en CMay'!Área_de_impresión</vt:lpstr>
      <vt:lpstr>'G28.- Plazas y centros x Ti'!Área_de_impresión</vt:lpstr>
      <vt:lpstr>'G29.- Habit.lndiv. C.Disc'!Área_de_impresión</vt:lpstr>
      <vt:lpstr>'G30.- Infraestruct. C. Disca'!Área_de_impresión</vt:lpstr>
      <vt:lpstr>'G31.- Resid. y plazas C.Discap'!Área_de_impresión</vt:lpstr>
      <vt:lpstr>'G32 Perfil resid. C. Disc Sexo'!Área_de_impresión</vt:lpstr>
      <vt:lpstr>'G33.- Perfil resid. C.Dis. Grad'!Área_de_impresión</vt:lpstr>
      <vt:lpstr>'G35.- Res. Empadron. C. Discap'!Área_de_impresión</vt:lpstr>
      <vt:lpstr>'G36.- Personal. Sexo'!Área_de_impresión</vt:lpstr>
      <vt:lpstr>'G38.- Niv.atención. C.Discap'!Área_de_impresión</vt:lpstr>
      <vt:lpstr>'G5.-C. Mayores x modelo gestión'!Área_de_impresión</vt:lpstr>
      <vt:lpstr>'G7.-Plazas medias C. May'!Área_de_impresión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Julián Torres Fernández</dc:creator>
  <cp:lastModifiedBy>Javier Salazar Murillo</cp:lastModifiedBy>
  <cp:lastPrinted>2024-03-25T06:51:15Z</cp:lastPrinted>
  <dcterms:created xsi:type="dcterms:W3CDTF">2024-03-18T07:44:03Z</dcterms:created>
  <dcterms:modified xsi:type="dcterms:W3CDTF">2024-04-23T06:46:36Z</dcterms:modified>
</cp:coreProperties>
</file>