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Censo de Centros Residenciales\Originales\Segunda remesa\"/>
    </mc:Choice>
  </mc:AlternateContent>
  <xr:revisionPtr revIDLastSave="0" documentId="13_ncr:1_{E68E1DBD-CAB4-4E39-A13E-D2F642954B20}" xr6:coauthVersionLast="47" xr6:coauthVersionMax="47" xr10:uidLastSave="{00000000-0000-0000-0000-000000000000}"/>
  <bookViews>
    <workbookView xWindow="-120" yWindow="-120" windowWidth="29040" windowHeight="15840" tabRatio="840" xr2:uid="{C796FCEF-0E77-41CF-A808-AEB4C3F94F39}"/>
  </bookViews>
  <sheets>
    <sheet name="índice de tablas" sheetId="39" r:id="rId1"/>
    <sheet name="T1.-Dist C. Res. x ccaa (2)" sheetId="40" r:id="rId2"/>
    <sheet name="T2.- Titularidad" sheetId="51" r:id="rId3"/>
    <sheet name="T3.-Centros x ámito y Tit-Gest" sheetId="3" r:id="rId4"/>
    <sheet name="T4.-Centros Res. Mayores" sheetId="4" r:id="rId5"/>
    <sheet name="T5,- Dist. ac. plazas centros M" sheetId="6" r:id="rId6"/>
    <sheet name="T6.-Dist. ac. plazas-Centros  " sheetId="9" r:id="rId7"/>
    <sheet name="T7.-Serv, prox. C. May" sheetId="52" r:id="rId8"/>
    <sheet name="T8.-Serv, prox. C. Mayores" sheetId="10" r:id="rId9"/>
    <sheet name="T9.-Habit x tipo de uso C. May" sheetId="11" r:id="rId10"/>
    <sheet name="T10.Infraestruct. de C. Mayores" sheetId="12" r:id="rId11"/>
    <sheet name="T 11.- Ratio Mayores x centro" sheetId="14" r:id="rId12"/>
    <sheet name="T12.-Residen x temporalidad" sheetId="15" r:id="rId13"/>
    <sheet name="T13.-Resid, plazas y ocupación" sheetId="42" r:id="rId14"/>
    <sheet name="T14.- Resid x edad y autonomía" sheetId="18" r:id="rId15"/>
    <sheet name="T 15.-Empadronados. Mayores" sheetId="20" r:id="rId16"/>
    <sheet name="T16-Pers. x vinculac.C Mayo" sheetId="47" r:id="rId17"/>
    <sheet name="T17-Pers. x vinculac.C Mayores" sheetId="21" r:id="rId18"/>
    <sheet name="T18.-Pers. x jornada, C.Mayor. " sheetId="23" r:id="rId19"/>
    <sheet name="T19.- Niveles Atencion en CMay" sheetId="24" r:id="rId20"/>
    <sheet name="T 20 C.Discap x Tit-Gest" sheetId="26" r:id="rId21"/>
    <sheet name="T21.- Plazas y centros x Ti (2)" sheetId="44" r:id="rId22"/>
    <sheet name="T22.-Servicios prox C. Disc" sheetId="48" r:id="rId23"/>
    <sheet name="T23.-Servicios prox C. Discp" sheetId="28" r:id="rId24"/>
    <sheet name="T24.- Habit. tipo de uso C.Disc" sheetId="29" r:id="rId25"/>
    <sheet name="T25.- Infraestruct. C. Disca" sheetId="30" r:id="rId26"/>
    <sheet name="T26.- Infraestruct. C. Disc" sheetId="49" r:id="rId27"/>
    <sheet name="T27.-Ratio Cent x pers, Disps" sheetId="31" r:id="rId28"/>
    <sheet name="T 28.- Resid. perm-Temp C. Disc" sheetId="32" r:id="rId29"/>
    <sheet name="T 29.- Resid. y plazas C.Discap" sheetId="45" r:id="rId30"/>
    <sheet name="T30.- Perfil resid. C. Disc" sheetId="50" r:id="rId31"/>
    <sheet name="T 31 Perfil residente C.Di" sheetId="33" r:id="rId32"/>
    <sheet name="T 32.- Empadronados C. Discap" sheetId="34" r:id="rId33"/>
    <sheet name="T33.- Pers x Vinculación" sheetId="35" r:id="rId34"/>
    <sheet name="T34.- Personal. Sexo" sheetId="36" r:id="rId35"/>
    <sheet name="T 35.- Pers. Tipo jorn C.Discap" sheetId="37" r:id="rId36"/>
    <sheet name="T36.- Niv.atención. C.Discap" sheetId="38" r:id="rId37"/>
  </sheets>
  <definedNames>
    <definedName name="_xlnm.Print_Area" localSheetId="11">'T 11.- Ratio Mayores x centro'!$A$1:$L$76</definedName>
    <definedName name="_xlnm.Print_Area" localSheetId="15">'T 15.-Empadronados. Mayores'!$A$1:$L$24</definedName>
    <definedName name="_xlnm.Print_Area" localSheetId="20">'T 20 C.Discap x Tit-Gest'!$A$1:$S$25</definedName>
    <definedName name="_xlnm.Print_Area" localSheetId="28">'T 28.- Resid. perm-Temp C. Disc'!$A$1:$Z$37</definedName>
    <definedName name="_xlnm.Print_Area" localSheetId="29">'T 29.- Resid. y plazas C.Discap'!$A$1:$Z$39</definedName>
    <definedName name="_xlnm.Print_Area" localSheetId="31">'T 31 Perfil residente C.Di'!$A$1:$Q$77</definedName>
    <definedName name="_xlnm.Print_Area" localSheetId="32">'T 32.- Empadronados C. Discap'!$A$1:$N$54</definedName>
    <definedName name="_xlnm.Print_Area" localSheetId="35">'T 35.- Pers. Tipo jorn C.Discap'!$A$1:$N$79</definedName>
    <definedName name="_xlnm.Print_Area" localSheetId="1">'T1.-Dist C. Res. x ccaa (2)'!$A$1:$K$78</definedName>
    <definedName name="_xlnm.Print_Area" localSheetId="10">'T10.Infraestruct. de C. Mayores'!$A$1:$T$18</definedName>
    <definedName name="_xlnm.Print_Area" localSheetId="12">'T12.-Residen x temporalidad'!$A$1:$R$19</definedName>
    <definedName name="_xlnm.Print_Area" localSheetId="13">'T13.-Resid, plazas y ocupación'!$A$1:$R$21</definedName>
    <definedName name="_xlnm.Print_Area" localSheetId="14">'T14.- Resid x edad y autonomía'!$A$1:$P$35</definedName>
    <definedName name="_xlnm.Print_Area" localSheetId="16">'T16-Pers. x vinculac.C Mayo'!$A$1:$V$117</definedName>
    <definedName name="_xlnm.Print_Area" localSheetId="17">'T17-Pers. x vinculac.C Mayores'!$A$1:$V$32</definedName>
    <definedName name="_xlnm.Print_Area" localSheetId="18">'T18.-Pers. x jornada, C.Mayor. '!$A$1:$L$18</definedName>
    <definedName name="_xlnm.Print_Area" localSheetId="19">'T19.- Niveles Atencion en CMay'!$A$1:$T$104</definedName>
    <definedName name="_xlnm.Print_Area" localSheetId="21">'T21.- Plazas y centros x Ti (2)'!$A$1:$S$17</definedName>
    <definedName name="_xlnm.Print_Area" localSheetId="22">'T22.-Servicios prox C. Disc'!$A$1:$O$18</definedName>
    <definedName name="_xlnm.Print_Area" localSheetId="23">'T23.-Servicios prox C. Discp'!$A$1:$O$20</definedName>
    <definedName name="_xlnm.Print_Area" localSheetId="24">'T24.- Habit. tipo de uso C.Disc'!$A$1:$N$54</definedName>
    <definedName name="_xlnm.Print_Area" localSheetId="25">'T25.- Infraestruct. C. Disca'!$A$1:$R$24</definedName>
    <definedName name="_xlnm.Print_Area" localSheetId="26">'T26.- Infraestruct. C. Disc'!$A$1:$R$26</definedName>
    <definedName name="_xlnm.Print_Area" localSheetId="27">'T27.-Ratio Cent x pers, Disps'!$A$1:$N$53</definedName>
    <definedName name="_xlnm.Print_Area" localSheetId="3">'T3.-Centros x ámito y Tit-Gest'!$A$1:$S$59</definedName>
    <definedName name="_xlnm.Print_Area" localSheetId="30">'T30.- Perfil resid. C. Disc'!$A$1:$Q$20</definedName>
    <definedName name="_xlnm.Print_Area" localSheetId="33">'T33.- Pers x Vinculación'!$A$1:$N$56</definedName>
    <definedName name="_xlnm.Print_Area" localSheetId="34">'T34.- Personal. Sexo'!$A$1:$V$117</definedName>
    <definedName name="_xlnm.Print_Area" localSheetId="36">'T36.- Niv.atención. C.Discap'!$A$1:$W$128</definedName>
    <definedName name="_xlnm.Print_Area" localSheetId="4">'T4.-Centros Res. Mayores'!$A$1:$S$110</definedName>
    <definedName name="_xlnm.Print_Area" localSheetId="7">'T7.-Serv, prox. C. May'!$A$1:$Q$22</definedName>
    <definedName name="_xlnm.Print_Area" localSheetId="8">'T8.-Serv, prox. C. Mayores'!$A$1:$Q$21</definedName>
    <definedName name="_xlnm.Print_Area" localSheetId="9">'T9.-Habit x tipo de uso C. May'!$A$1:$N$53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38" l="1"/>
  <c r="M35" i="38"/>
  <c r="L35" i="38"/>
  <c r="O34" i="38"/>
  <c r="M34" i="38"/>
  <c r="L34" i="38"/>
  <c r="O33" i="38"/>
  <c r="O36" i="38" s="1"/>
  <c r="M33" i="38"/>
  <c r="M36" i="38" s="1"/>
  <c r="L33" i="38"/>
  <c r="O32" i="38"/>
  <c r="M32" i="38"/>
  <c r="L32" i="38"/>
  <c r="R31" i="38"/>
  <c r="Q31" i="38"/>
  <c r="P31" i="38"/>
  <c r="N31" i="38"/>
  <c r="L31" i="38"/>
  <c r="Q30" i="38"/>
  <c r="R30" i="38" s="1"/>
  <c r="N30" i="38"/>
  <c r="L30" i="38"/>
  <c r="Q29" i="38"/>
  <c r="N29" i="38" s="1"/>
  <c r="P29" i="38"/>
  <c r="L29" i="38"/>
  <c r="O28" i="38"/>
  <c r="M28" i="38"/>
  <c r="L28" i="38"/>
  <c r="Q27" i="38"/>
  <c r="N27" i="38" s="1"/>
  <c r="P27" i="38"/>
  <c r="L27" i="38"/>
  <c r="Q26" i="38"/>
  <c r="R26" i="38" s="1"/>
  <c r="L26" i="38"/>
  <c r="Q25" i="38"/>
  <c r="R25" i="38" s="1"/>
  <c r="P25" i="38"/>
  <c r="N25" i="38"/>
  <c r="L25" i="38"/>
  <c r="O24" i="38"/>
  <c r="M24" i="38"/>
  <c r="Q23" i="38"/>
  <c r="R23" i="38" s="1"/>
  <c r="P23" i="38"/>
  <c r="N23" i="38"/>
  <c r="L23" i="38"/>
  <c r="Q22" i="38"/>
  <c r="R22" i="38" s="1"/>
  <c r="L22" i="38"/>
  <c r="Q21" i="38"/>
  <c r="P21" i="38"/>
  <c r="N21" i="38"/>
  <c r="L21" i="38"/>
  <c r="Q20" i="38"/>
  <c r="R20" i="38" s="1"/>
  <c r="O20" i="38"/>
  <c r="P20" i="38" s="1"/>
  <c r="M20" i="38"/>
  <c r="N20" i="38" s="1"/>
  <c r="Q19" i="38"/>
  <c r="P19" i="38"/>
  <c r="N19" i="38"/>
  <c r="L19" i="38"/>
  <c r="Q18" i="38"/>
  <c r="P18" i="38" s="1"/>
  <c r="L18" i="38"/>
  <c r="Q17" i="38"/>
  <c r="P17" i="38"/>
  <c r="N17" i="38"/>
  <c r="L17" i="38"/>
  <c r="O16" i="38"/>
  <c r="M16" i="38"/>
  <c r="R15" i="38"/>
  <c r="Q15" i="38"/>
  <c r="P15" i="38"/>
  <c r="N15" i="38"/>
  <c r="L15" i="38"/>
  <c r="Q14" i="38"/>
  <c r="R14" i="38" s="1"/>
  <c r="P14" i="38"/>
  <c r="N14" i="38"/>
  <c r="L14" i="38"/>
  <c r="R13" i="38"/>
  <c r="Q13" i="38"/>
  <c r="N13" i="38" s="1"/>
  <c r="P13" i="38"/>
  <c r="L13" i="38"/>
  <c r="L36" i="38" l="1"/>
  <c r="N32" i="38"/>
  <c r="N16" i="38"/>
  <c r="P16" i="38"/>
  <c r="R18" i="38"/>
  <c r="Q33" i="38"/>
  <c r="Q16" i="38"/>
  <c r="R16" i="38" s="1"/>
  <c r="R27" i="38"/>
  <c r="R29" i="38"/>
  <c r="Q35" i="38"/>
  <c r="L24" i="38"/>
  <c r="P30" i="38"/>
  <c r="R19" i="38"/>
  <c r="R21" i="38"/>
  <c r="N26" i="38"/>
  <c r="Q32" i="38"/>
  <c r="R32" i="38" s="1"/>
  <c r="L20" i="38"/>
  <c r="P26" i="38"/>
  <c r="R17" i="38"/>
  <c r="N22" i="38"/>
  <c r="Q28" i="38"/>
  <c r="R28" i="38" s="1"/>
  <c r="Q34" i="38"/>
  <c r="R34" i="38" s="1"/>
  <c r="L16" i="38"/>
  <c r="P22" i="38"/>
  <c r="N18" i="38"/>
  <c r="Q24" i="38"/>
  <c r="R24" i="38" s="1"/>
  <c r="N24" i="38" l="1"/>
  <c r="P34" i="38"/>
  <c r="R35" i="38"/>
  <c r="N35" i="38"/>
  <c r="P24" i="38"/>
  <c r="N34" i="38"/>
  <c r="Q36" i="38"/>
  <c r="N33" i="38"/>
  <c r="P33" i="38"/>
  <c r="R33" i="38"/>
  <c r="P28" i="38"/>
  <c r="P35" i="38"/>
  <c r="N28" i="38"/>
  <c r="P32" i="38"/>
  <c r="R36" i="38" l="1"/>
  <c r="N36" i="38"/>
  <c r="P36" i="38"/>
  <c r="G16" i="48" l="1"/>
  <c r="H17" i="28"/>
  <c r="H13" i="51"/>
  <c r="H14" i="51"/>
  <c r="F13" i="51"/>
  <c r="F14" i="51"/>
  <c r="D14" i="51"/>
  <c r="D13" i="51"/>
  <c r="D15" i="51" s="1"/>
  <c r="I15" i="51"/>
  <c r="I14" i="51"/>
  <c r="I13" i="51"/>
  <c r="J13" i="51" s="1"/>
  <c r="F15" i="51" l="1"/>
  <c r="H15" i="51"/>
  <c r="J14" i="51"/>
  <c r="J15" i="51"/>
  <c r="I16" i="50"/>
  <c r="G16" i="50"/>
  <c r="K15" i="50"/>
  <c r="J15" i="50" s="1"/>
  <c r="K14" i="50"/>
  <c r="J14" i="50" s="1"/>
  <c r="K13" i="50"/>
  <c r="J13" i="50" s="1"/>
  <c r="K12" i="50"/>
  <c r="J12" i="50" s="1"/>
  <c r="K11" i="50"/>
  <c r="J11" i="50" s="1"/>
  <c r="K16" i="48"/>
  <c r="I15" i="48"/>
  <c r="I14" i="48"/>
  <c r="I13" i="48"/>
  <c r="I12" i="48"/>
  <c r="I11" i="48"/>
  <c r="K16" i="47"/>
  <c r="J16" i="47" s="1"/>
  <c r="K15" i="47"/>
  <c r="J15" i="47" s="1"/>
  <c r="K14" i="47"/>
  <c r="H14" i="47" s="1"/>
  <c r="K13" i="47"/>
  <c r="J13" i="47" s="1"/>
  <c r="K12" i="47"/>
  <c r="J12" i="47" s="1"/>
  <c r="K11" i="47"/>
  <c r="J11" i="47" s="1"/>
  <c r="H15" i="44"/>
  <c r="G15" i="44"/>
  <c r="I15" i="44" s="1"/>
  <c r="I14" i="44"/>
  <c r="I13" i="44"/>
  <c r="I12" i="44"/>
  <c r="I11" i="44"/>
  <c r="I10" i="44"/>
  <c r="I18" i="42"/>
  <c r="J18" i="42" s="1"/>
  <c r="H18" i="42"/>
  <c r="K17" i="42"/>
  <c r="H17" i="42"/>
  <c r="K16" i="42"/>
  <c r="H16" i="42"/>
  <c r="K15" i="42"/>
  <c r="H15" i="42"/>
  <c r="K14" i="42"/>
  <c r="H14" i="42"/>
  <c r="K13" i="42"/>
  <c r="H13" i="42"/>
  <c r="H39" i="40"/>
  <c r="H38" i="40"/>
  <c r="H37" i="40"/>
  <c r="I31" i="40"/>
  <c r="I30" i="40"/>
  <c r="I29" i="40"/>
  <c r="I28" i="40"/>
  <c r="I27" i="40"/>
  <c r="I26" i="40"/>
  <c r="I25" i="40"/>
  <c r="I24" i="40"/>
  <c r="I23" i="40"/>
  <c r="I22" i="40"/>
  <c r="J22" i="40" s="1"/>
  <c r="I21" i="40"/>
  <c r="I20" i="40"/>
  <c r="I19" i="40"/>
  <c r="I18" i="40"/>
  <c r="J18" i="40" s="1"/>
  <c r="I17" i="40"/>
  <c r="I16" i="40"/>
  <c r="I15" i="40"/>
  <c r="I14" i="40"/>
  <c r="I13" i="40"/>
  <c r="I15" i="37"/>
  <c r="G15" i="37"/>
  <c r="K14" i="37"/>
  <c r="H14" i="37" s="1"/>
  <c r="K13" i="37"/>
  <c r="H13" i="37" s="1"/>
  <c r="K12" i="37"/>
  <c r="H12" i="37" s="1"/>
  <c r="K11" i="37"/>
  <c r="H11" i="37" s="1"/>
  <c r="K10" i="37"/>
  <c r="J10" i="37"/>
  <c r="N16" i="36"/>
  <c r="L16" i="36"/>
  <c r="I16" i="36"/>
  <c r="G16" i="36"/>
  <c r="S15" i="36"/>
  <c r="Q15" i="36"/>
  <c r="P15" i="36"/>
  <c r="O15" i="36" s="1"/>
  <c r="K15" i="36"/>
  <c r="J15" i="36"/>
  <c r="H15" i="36"/>
  <c r="S14" i="36"/>
  <c r="Q14" i="36"/>
  <c r="P14" i="36"/>
  <c r="M14" i="36" s="1"/>
  <c r="O14" i="36"/>
  <c r="K14" i="36"/>
  <c r="U14" i="36" s="1"/>
  <c r="R14" i="36" s="1"/>
  <c r="S13" i="36"/>
  <c r="Q13" i="36"/>
  <c r="P13" i="36"/>
  <c r="O13" i="36" s="1"/>
  <c r="M13" i="36"/>
  <c r="K13" i="36"/>
  <c r="J13" i="36"/>
  <c r="H13" i="36"/>
  <c r="S12" i="36"/>
  <c r="Q12" i="36"/>
  <c r="P12" i="36"/>
  <c r="M12" i="36" s="1"/>
  <c r="O12" i="36"/>
  <c r="K12" i="36"/>
  <c r="U12" i="36" s="1"/>
  <c r="R12" i="36" s="1"/>
  <c r="S11" i="36"/>
  <c r="Q11" i="36"/>
  <c r="Q16" i="36" s="1"/>
  <c r="P11" i="36"/>
  <c r="P16" i="36" s="1"/>
  <c r="O16" i="36" s="1"/>
  <c r="O11" i="36"/>
  <c r="K11" i="36"/>
  <c r="U11" i="36" s="1"/>
  <c r="H11" i="36"/>
  <c r="I15" i="35"/>
  <c r="G15" i="35"/>
  <c r="K14" i="35"/>
  <c r="J14" i="35" s="1"/>
  <c r="K13" i="35"/>
  <c r="J13" i="35" s="1"/>
  <c r="K12" i="35"/>
  <c r="J12" i="35" s="1"/>
  <c r="K11" i="35"/>
  <c r="J11" i="35" s="1"/>
  <c r="K10" i="35"/>
  <c r="J10" i="35" s="1"/>
  <c r="H17" i="34"/>
  <c r="G17" i="34"/>
  <c r="I17" i="34" s="1"/>
  <c r="I16" i="34"/>
  <c r="I15" i="34"/>
  <c r="J15" i="34" s="1"/>
  <c r="I14" i="34"/>
  <c r="I13" i="34"/>
  <c r="I12" i="34"/>
  <c r="M30" i="33"/>
  <c r="K30" i="33"/>
  <c r="I30" i="33"/>
  <c r="M29" i="33"/>
  <c r="K29" i="33"/>
  <c r="I29" i="33"/>
  <c r="M28" i="33"/>
  <c r="M31" i="33" s="1"/>
  <c r="K28" i="33"/>
  <c r="I28" i="33"/>
  <c r="I31" i="33" s="1"/>
  <c r="O27" i="33"/>
  <c r="N27" i="33" s="1"/>
  <c r="O26" i="33"/>
  <c r="P26" i="33" s="1"/>
  <c r="O25" i="33"/>
  <c r="N25" i="33" s="1"/>
  <c r="O24" i="33"/>
  <c r="L24" i="33" s="1"/>
  <c r="O23" i="33"/>
  <c r="L23" i="33" s="1"/>
  <c r="O22" i="33"/>
  <c r="N22" i="33" s="1"/>
  <c r="O21" i="33"/>
  <c r="O20" i="33"/>
  <c r="N20" i="33" s="1"/>
  <c r="O19" i="33"/>
  <c r="L19" i="33"/>
  <c r="O18" i="33"/>
  <c r="L18" i="33" s="1"/>
  <c r="N18" i="33"/>
  <c r="J18" i="33"/>
  <c r="O17" i="33"/>
  <c r="L17" i="33" s="1"/>
  <c r="N17" i="33"/>
  <c r="P16" i="33"/>
  <c r="O16" i="33"/>
  <c r="L16" i="33" s="1"/>
  <c r="N16" i="33"/>
  <c r="J16" i="33"/>
  <c r="O15" i="33"/>
  <c r="N15" i="33" s="1"/>
  <c r="O14" i="33"/>
  <c r="O13" i="33"/>
  <c r="N13" i="33" s="1"/>
  <c r="K20" i="32"/>
  <c r="J20" i="32"/>
  <c r="H20" i="32"/>
  <c r="G20" i="32"/>
  <c r="L19" i="32"/>
  <c r="I19" i="32"/>
  <c r="L18" i="32"/>
  <c r="I18" i="32"/>
  <c r="L17" i="32"/>
  <c r="M17" i="32" s="1"/>
  <c r="I17" i="32"/>
  <c r="L16" i="32"/>
  <c r="I16" i="32"/>
  <c r="L15" i="32"/>
  <c r="I15" i="32"/>
  <c r="E30" i="31"/>
  <c r="G30" i="31" s="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K17" i="29"/>
  <c r="I17" i="29"/>
  <c r="G17" i="29"/>
  <c r="M16" i="29"/>
  <c r="L16" i="29" s="1"/>
  <c r="M15" i="29"/>
  <c r="L15" i="29" s="1"/>
  <c r="M14" i="29"/>
  <c r="L14" i="29" s="1"/>
  <c r="M13" i="29"/>
  <c r="J13" i="29" s="1"/>
  <c r="L13" i="29"/>
  <c r="M12" i="29"/>
  <c r="L12" i="29" s="1"/>
  <c r="K17" i="28"/>
  <c r="I17" i="28"/>
  <c r="G17" i="28"/>
  <c r="J16" i="28"/>
  <c r="H16" i="28"/>
  <c r="J15" i="28"/>
  <c r="H15" i="28"/>
  <c r="J14" i="28"/>
  <c r="H14" i="28"/>
  <c r="J13" i="28"/>
  <c r="H13" i="28"/>
  <c r="J12" i="28"/>
  <c r="H12" i="28"/>
  <c r="G17" i="26"/>
  <c r="H13" i="26" s="1"/>
  <c r="O35" i="24"/>
  <c r="M35" i="24"/>
  <c r="O34" i="24"/>
  <c r="M34" i="24"/>
  <c r="O33" i="24"/>
  <c r="O36" i="24" s="1"/>
  <c r="M33" i="24"/>
  <c r="O32" i="24"/>
  <c r="M32" i="24"/>
  <c r="Q31" i="24"/>
  <c r="P31" i="24"/>
  <c r="N31" i="24"/>
  <c r="Q30" i="24"/>
  <c r="P30" i="24" s="1"/>
  <c r="L31" i="24"/>
  <c r="Q29" i="24"/>
  <c r="N29" i="24" s="1"/>
  <c r="G45" i="24"/>
  <c r="O28" i="24"/>
  <c r="M28" i="24"/>
  <c r="R27" i="24"/>
  <c r="Q27" i="24"/>
  <c r="N27" i="24" s="1"/>
  <c r="P27" i="24"/>
  <c r="Q26" i="24"/>
  <c r="N26" i="24" s="1"/>
  <c r="P26" i="24"/>
  <c r="L25" i="24"/>
  <c r="H44" i="24" s="1"/>
  <c r="Q25" i="24"/>
  <c r="R25" i="24" s="1"/>
  <c r="P25" i="24"/>
  <c r="G44" i="24"/>
  <c r="O24" i="24"/>
  <c r="M24" i="24"/>
  <c r="Q23" i="24"/>
  <c r="P23" i="24" s="1"/>
  <c r="N23" i="24"/>
  <c r="Q22" i="24"/>
  <c r="N22" i="24" s="1"/>
  <c r="L21" i="24"/>
  <c r="H43" i="24" s="1"/>
  <c r="Q21" i="24"/>
  <c r="Q24" i="24" s="1"/>
  <c r="N21" i="24"/>
  <c r="G43" i="24"/>
  <c r="O20" i="24"/>
  <c r="M20" i="24"/>
  <c r="R19" i="24"/>
  <c r="Q19" i="24"/>
  <c r="P19" i="24"/>
  <c r="N19" i="24"/>
  <c r="Q18" i="24"/>
  <c r="N18" i="24" s="1"/>
  <c r="P18" i="24"/>
  <c r="L17" i="24"/>
  <c r="H42" i="24" s="1"/>
  <c r="Q17" i="24"/>
  <c r="Q20" i="24" s="1"/>
  <c r="P17" i="24"/>
  <c r="G42" i="24"/>
  <c r="O16" i="24"/>
  <c r="M16" i="24"/>
  <c r="Q15" i="24"/>
  <c r="R15" i="24" s="1"/>
  <c r="Q14" i="24"/>
  <c r="N14" i="24" s="1"/>
  <c r="L13" i="24"/>
  <c r="H41" i="24" s="1"/>
  <c r="Q13" i="24"/>
  <c r="Q33" i="24" s="1"/>
  <c r="G41" i="24"/>
  <c r="I16" i="23"/>
  <c r="G16" i="23"/>
  <c r="K15" i="23"/>
  <c r="J15" i="23" s="1"/>
  <c r="H15" i="23"/>
  <c r="K14" i="23"/>
  <c r="J14" i="23" s="1"/>
  <c r="H14" i="23"/>
  <c r="K13" i="23"/>
  <c r="J13" i="23" s="1"/>
  <c r="H13" i="23"/>
  <c r="K12" i="23"/>
  <c r="J12" i="23" s="1"/>
  <c r="H12" i="23"/>
  <c r="K11" i="23"/>
  <c r="K16" i="23" s="1"/>
  <c r="H11" i="23"/>
  <c r="N16" i="21"/>
  <c r="L16" i="21"/>
  <c r="I16" i="21"/>
  <c r="G16" i="21"/>
  <c r="S15" i="21"/>
  <c r="Q15" i="21"/>
  <c r="P15" i="21"/>
  <c r="O15" i="21" s="1"/>
  <c r="K15" i="21"/>
  <c r="S14" i="21"/>
  <c r="Q14" i="21"/>
  <c r="P14" i="21"/>
  <c r="O14" i="21" s="1"/>
  <c r="K14" i="21"/>
  <c r="J14" i="21" s="1"/>
  <c r="S13" i="21"/>
  <c r="Q13" i="21"/>
  <c r="P13" i="21"/>
  <c r="M13" i="21" s="1"/>
  <c r="O13" i="21"/>
  <c r="K13" i="21"/>
  <c r="J13" i="21" s="1"/>
  <c r="S12" i="21"/>
  <c r="Q12" i="21"/>
  <c r="P12" i="21"/>
  <c r="O12" i="21" s="1"/>
  <c r="K12" i="21"/>
  <c r="J12" i="21" s="1"/>
  <c r="S11" i="21"/>
  <c r="Q11" i="21"/>
  <c r="P11" i="21"/>
  <c r="K11" i="21"/>
  <c r="J11" i="21" s="1"/>
  <c r="H19" i="20"/>
  <c r="G19" i="20"/>
  <c r="I18" i="20"/>
  <c r="I17" i="20"/>
  <c r="I16" i="20"/>
  <c r="I15" i="20"/>
  <c r="I14" i="20"/>
  <c r="M30" i="18"/>
  <c r="K30" i="18"/>
  <c r="I30" i="18"/>
  <c r="M29" i="18"/>
  <c r="K29" i="18"/>
  <c r="I29" i="18"/>
  <c r="M28" i="18"/>
  <c r="K28" i="18"/>
  <c r="I28" i="18"/>
  <c r="O27" i="18"/>
  <c r="L27" i="18" s="1"/>
  <c r="O26" i="18"/>
  <c r="N26" i="18" s="1"/>
  <c r="O25" i="18"/>
  <c r="N25" i="18" s="1"/>
  <c r="O24" i="18"/>
  <c r="J24" i="18" s="1"/>
  <c r="O23" i="18"/>
  <c r="O22" i="18"/>
  <c r="J22" i="18" s="1"/>
  <c r="O21" i="18"/>
  <c r="N21" i="18" s="1"/>
  <c r="O20" i="18"/>
  <c r="O19" i="18"/>
  <c r="N19" i="18" s="1"/>
  <c r="O18" i="18"/>
  <c r="N18" i="18" s="1"/>
  <c r="O17" i="18"/>
  <c r="L17" i="18" s="1"/>
  <c r="O16" i="18"/>
  <c r="O15" i="18"/>
  <c r="N15" i="18" s="1"/>
  <c r="O14" i="18"/>
  <c r="N14" i="18" s="1"/>
  <c r="O13" i="18"/>
  <c r="K17" i="15"/>
  <c r="J17" i="15"/>
  <c r="H17" i="15"/>
  <c r="G17" i="15"/>
  <c r="L16" i="15"/>
  <c r="I16" i="15"/>
  <c r="L15" i="15"/>
  <c r="I15" i="15"/>
  <c r="L14" i="15"/>
  <c r="I14" i="15"/>
  <c r="L13" i="15"/>
  <c r="I13" i="15"/>
  <c r="L12" i="15"/>
  <c r="I12" i="15"/>
  <c r="C27" i="14"/>
  <c r="E27" i="14" s="1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J13" i="37" l="1"/>
  <c r="J11" i="36"/>
  <c r="H12" i="36"/>
  <c r="U15" i="36"/>
  <c r="R15" i="36" s="1"/>
  <c r="H14" i="36"/>
  <c r="M15" i="36"/>
  <c r="T15" i="36"/>
  <c r="K16" i="36"/>
  <c r="J16" i="36" s="1"/>
  <c r="M11" i="36"/>
  <c r="U13" i="36"/>
  <c r="R13" i="36" s="1"/>
  <c r="J14" i="36"/>
  <c r="H16" i="36"/>
  <c r="J22" i="33"/>
  <c r="P21" i="33"/>
  <c r="L22" i="33"/>
  <c r="J23" i="33"/>
  <c r="N24" i="33"/>
  <c r="P23" i="33"/>
  <c r="P14" i="33"/>
  <c r="N13" i="24"/>
  <c r="N15" i="24"/>
  <c r="P13" i="24"/>
  <c r="P14" i="24"/>
  <c r="P15" i="24"/>
  <c r="N17" i="24"/>
  <c r="R23" i="24"/>
  <c r="Q35" i="24"/>
  <c r="P35" i="24" s="1"/>
  <c r="P21" i="24"/>
  <c r="P22" i="24"/>
  <c r="N25" i="24"/>
  <c r="P29" i="24"/>
  <c r="R31" i="24"/>
  <c r="J11" i="23"/>
  <c r="P16" i="21"/>
  <c r="M14" i="21"/>
  <c r="J16" i="20"/>
  <c r="J16" i="40"/>
  <c r="J20" i="40"/>
  <c r="M18" i="32"/>
  <c r="J13" i="42"/>
  <c r="J14" i="42"/>
  <c r="J15" i="42"/>
  <c r="J16" i="42"/>
  <c r="J17" i="42"/>
  <c r="K18" i="42"/>
  <c r="J14" i="40"/>
  <c r="J26" i="40"/>
  <c r="J17" i="33"/>
  <c r="P17" i="33"/>
  <c r="N23" i="33"/>
  <c r="J24" i="33"/>
  <c r="P24" i="33"/>
  <c r="O29" i="33"/>
  <c r="O30" i="33"/>
  <c r="N30" i="33" s="1"/>
  <c r="L14" i="33"/>
  <c r="P18" i="33"/>
  <c r="P19" i="33"/>
  <c r="L21" i="33"/>
  <c r="P22" i="33"/>
  <c r="L26" i="33"/>
  <c r="M19" i="32"/>
  <c r="J17" i="28"/>
  <c r="M12" i="21"/>
  <c r="U15" i="21"/>
  <c r="R15" i="21" s="1"/>
  <c r="M11" i="21"/>
  <c r="M15" i="21"/>
  <c r="O11" i="21"/>
  <c r="K19" i="20"/>
  <c r="J18" i="20"/>
  <c r="J17" i="20"/>
  <c r="I19" i="20"/>
  <c r="J19" i="20" s="1"/>
  <c r="K16" i="50"/>
  <c r="H16" i="50" s="1"/>
  <c r="H11" i="50"/>
  <c r="H12" i="50"/>
  <c r="H13" i="50"/>
  <c r="H14" i="50"/>
  <c r="H15" i="50"/>
  <c r="I16" i="48"/>
  <c r="H11" i="47"/>
  <c r="H15" i="47"/>
  <c r="H12" i="47"/>
  <c r="H16" i="47"/>
  <c r="J14" i="47"/>
  <c r="H13" i="47"/>
  <c r="J28" i="40"/>
  <c r="J13" i="40"/>
  <c r="J15" i="40"/>
  <c r="J17" i="40"/>
  <c r="J19" i="40"/>
  <c r="J21" i="40"/>
  <c r="J23" i="40"/>
  <c r="J25" i="40"/>
  <c r="J27" i="40"/>
  <c r="J29" i="40"/>
  <c r="J24" i="40"/>
  <c r="J30" i="40"/>
  <c r="J14" i="34"/>
  <c r="L29" i="24"/>
  <c r="H45" i="24" s="1"/>
  <c r="F42" i="24" s="1"/>
  <c r="L30" i="24"/>
  <c r="K17" i="34"/>
  <c r="J14" i="37"/>
  <c r="J12" i="37"/>
  <c r="K15" i="37"/>
  <c r="H15" i="37" s="1"/>
  <c r="J11" i="37"/>
  <c r="H10" i="37"/>
  <c r="R11" i="36"/>
  <c r="T11" i="36"/>
  <c r="T12" i="36"/>
  <c r="M16" i="36"/>
  <c r="T14" i="36"/>
  <c r="S16" i="36"/>
  <c r="J12" i="36"/>
  <c r="H10" i="35"/>
  <c r="H11" i="35"/>
  <c r="H12" i="35"/>
  <c r="H13" i="35"/>
  <c r="H14" i="35"/>
  <c r="K15" i="35"/>
  <c r="H15" i="35" s="1"/>
  <c r="J13" i="34"/>
  <c r="J17" i="34"/>
  <c r="J12" i="34"/>
  <c r="J16" i="34"/>
  <c r="L29" i="33"/>
  <c r="N29" i="33"/>
  <c r="J29" i="33"/>
  <c r="J30" i="33"/>
  <c r="J13" i="33"/>
  <c r="P13" i="33"/>
  <c r="N14" i="33"/>
  <c r="J15" i="33"/>
  <c r="P15" i="33"/>
  <c r="N19" i="33"/>
  <c r="J20" i="33"/>
  <c r="P20" i="33"/>
  <c r="N21" i="33"/>
  <c r="J25" i="33"/>
  <c r="P25" i="33"/>
  <c r="N26" i="33"/>
  <c r="J27" i="33"/>
  <c r="P27" i="33"/>
  <c r="L30" i="33"/>
  <c r="K31" i="33"/>
  <c r="L13" i="33"/>
  <c r="L15" i="33"/>
  <c r="L20" i="33"/>
  <c r="L25" i="33"/>
  <c r="L27" i="33"/>
  <c r="O28" i="33"/>
  <c r="P29" i="33" s="1"/>
  <c r="J14" i="33"/>
  <c r="J19" i="33"/>
  <c r="J21" i="33"/>
  <c r="J26" i="33"/>
  <c r="I20" i="32"/>
  <c r="L20" i="32"/>
  <c r="M16" i="32"/>
  <c r="M15" i="32"/>
  <c r="H14" i="29"/>
  <c r="J14" i="29"/>
  <c r="H15" i="29"/>
  <c r="J15" i="29"/>
  <c r="J12" i="29"/>
  <c r="H13" i="29"/>
  <c r="J16" i="29"/>
  <c r="M17" i="29"/>
  <c r="H12" i="29"/>
  <c r="H16" i="29"/>
  <c r="H17" i="26"/>
  <c r="H15" i="26"/>
  <c r="H12" i="26"/>
  <c r="H14" i="26"/>
  <c r="H16" i="26"/>
  <c r="R24" i="24"/>
  <c r="N24" i="24"/>
  <c r="P24" i="24"/>
  <c r="N33" i="24"/>
  <c r="F44" i="24"/>
  <c r="N20" i="24"/>
  <c r="R20" i="24"/>
  <c r="P20" i="24"/>
  <c r="L19" i="24"/>
  <c r="L28" i="24"/>
  <c r="L32" i="24"/>
  <c r="L14" i="24"/>
  <c r="R14" i="24"/>
  <c r="L16" i="24"/>
  <c r="L18" i="24"/>
  <c r="R18" i="24"/>
  <c r="L20" i="24"/>
  <c r="L22" i="24"/>
  <c r="R22" i="24"/>
  <c r="L24" i="24"/>
  <c r="L26" i="24"/>
  <c r="R26" i="24"/>
  <c r="Q28" i="24"/>
  <c r="R28" i="24" s="1"/>
  <c r="R29" i="24"/>
  <c r="N30" i="24"/>
  <c r="Q32" i="24"/>
  <c r="R32" i="24" s="1"/>
  <c r="P33" i="24"/>
  <c r="L15" i="24"/>
  <c r="L23" i="24"/>
  <c r="L27" i="24"/>
  <c r="Q34" i="24"/>
  <c r="R34" i="24" s="1"/>
  <c r="M36" i="24"/>
  <c r="R30" i="24"/>
  <c r="S33" i="24"/>
  <c r="L35" i="24" s="1"/>
  <c r="N35" i="24"/>
  <c r="R13" i="24"/>
  <c r="Q16" i="24"/>
  <c r="R17" i="24"/>
  <c r="R21" i="24"/>
  <c r="J16" i="23"/>
  <c r="H16" i="23"/>
  <c r="T15" i="21"/>
  <c r="O16" i="21"/>
  <c r="M16" i="21"/>
  <c r="H16" i="21"/>
  <c r="U14" i="21"/>
  <c r="R14" i="21" s="1"/>
  <c r="H11" i="21"/>
  <c r="H12" i="21"/>
  <c r="H13" i="21"/>
  <c r="H14" i="21"/>
  <c r="H15" i="21"/>
  <c r="K16" i="21"/>
  <c r="J16" i="21" s="1"/>
  <c r="S16" i="21"/>
  <c r="U11" i="21"/>
  <c r="R11" i="21" s="1"/>
  <c r="U12" i="21"/>
  <c r="T12" i="21" s="1"/>
  <c r="U13" i="21"/>
  <c r="R13" i="21" s="1"/>
  <c r="Q16" i="21"/>
  <c r="J15" i="21"/>
  <c r="J15" i="20"/>
  <c r="J14" i="20"/>
  <c r="L25" i="18"/>
  <c r="N27" i="18"/>
  <c r="J27" i="18"/>
  <c r="J17" i="18"/>
  <c r="P19" i="18"/>
  <c r="J21" i="18"/>
  <c r="P13" i="18"/>
  <c r="J15" i="18"/>
  <c r="P17" i="18"/>
  <c r="J19" i="18"/>
  <c r="J13" i="18"/>
  <c r="N17" i="18"/>
  <c r="L18" i="18"/>
  <c r="L19" i="18"/>
  <c r="L22" i="18"/>
  <c r="P24" i="18"/>
  <c r="L13" i="18"/>
  <c r="P20" i="18"/>
  <c r="P21" i="18"/>
  <c r="N22" i="18"/>
  <c r="N13" i="18"/>
  <c r="N24" i="18"/>
  <c r="J26" i="18"/>
  <c r="M31" i="18"/>
  <c r="J16" i="18"/>
  <c r="N20" i="18"/>
  <c r="L24" i="18"/>
  <c r="P27" i="18"/>
  <c r="O28" i="18"/>
  <c r="J28" i="18" s="1"/>
  <c r="O29" i="18"/>
  <c r="L29" i="18" s="1"/>
  <c r="P16" i="18"/>
  <c r="P18" i="18"/>
  <c r="L20" i="18"/>
  <c r="P25" i="18"/>
  <c r="P26" i="18"/>
  <c r="I31" i="18"/>
  <c r="J14" i="18"/>
  <c r="P14" i="18"/>
  <c r="L15" i="18"/>
  <c r="L16" i="18"/>
  <c r="L21" i="18"/>
  <c r="J23" i="18"/>
  <c r="P23" i="18"/>
  <c r="L26" i="18"/>
  <c r="O30" i="18"/>
  <c r="K31" i="18"/>
  <c r="P15" i="18"/>
  <c r="L14" i="18"/>
  <c r="N16" i="18"/>
  <c r="J18" i="18"/>
  <c r="J20" i="18"/>
  <c r="L23" i="18"/>
  <c r="J25" i="18"/>
  <c r="P22" i="18"/>
  <c r="N23" i="18"/>
  <c r="M13" i="15"/>
  <c r="M12" i="15"/>
  <c r="M15" i="15"/>
  <c r="M16" i="15"/>
  <c r="M14" i="15"/>
  <c r="L17" i="15"/>
  <c r="I17" i="15"/>
  <c r="O17" i="12"/>
  <c r="M17" i="12"/>
  <c r="K17" i="12"/>
  <c r="I17" i="12"/>
  <c r="J17" i="12" s="1"/>
  <c r="G17" i="12"/>
  <c r="P16" i="12"/>
  <c r="N16" i="12"/>
  <c r="L16" i="12"/>
  <c r="J16" i="12"/>
  <c r="H16" i="12"/>
  <c r="P15" i="12"/>
  <c r="N15" i="12"/>
  <c r="L15" i="12"/>
  <c r="J15" i="12"/>
  <c r="H15" i="12"/>
  <c r="P14" i="12"/>
  <c r="N14" i="12"/>
  <c r="L14" i="12"/>
  <c r="J14" i="12"/>
  <c r="H14" i="12"/>
  <c r="P13" i="12"/>
  <c r="N13" i="12"/>
  <c r="L13" i="12"/>
  <c r="J13" i="12"/>
  <c r="H13" i="12"/>
  <c r="P12" i="12"/>
  <c r="N12" i="12"/>
  <c r="L12" i="12"/>
  <c r="J12" i="12"/>
  <c r="H12" i="12"/>
  <c r="K21" i="11"/>
  <c r="I21" i="11"/>
  <c r="G21" i="11"/>
  <c r="M20" i="11"/>
  <c r="J20" i="11" s="1"/>
  <c r="M19" i="11"/>
  <c r="L19" i="11" s="1"/>
  <c r="M18" i="11"/>
  <c r="J18" i="11" s="1"/>
  <c r="M17" i="11"/>
  <c r="H17" i="11" s="1"/>
  <c r="L17" i="11"/>
  <c r="M16" i="11"/>
  <c r="J16" i="11" s="1"/>
  <c r="K19" i="10"/>
  <c r="I19" i="10"/>
  <c r="G19" i="10"/>
  <c r="J18" i="10"/>
  <c r="H18" i="10"/>
  <c r="J17" i="10"/>
  <c r="H17" i="10"/>
  <c r="J16" i="10"/>
  <c r="H16" i="10"/>
  <c r="J15" i="10"/>
  <c r="H15" i="10"/>
  <c r="J14" i="10"/>
  <c r="H14" i="10"/>
  <c r="N49" i="9"/>
  <c r="E19" i="6"/>
  <c r="D19" i="6"/>
  <c r="T16" i="36" l="1"/>
  <c r="U16" i="36"/>
  <c r="R16" i="36" s="1"/>
  <c r="T13" i="36"/>
  <c r="J28" i="33"/>
  <c r="N19" i="32"/>
  <c r="N16" i="32"/>
  <c r="F45" i="24"/>
  <c r="F43" i="24"/>
  <c r="N32" i="24"/>
  <c r="F41" i="24"/>
  <c r="T11" i="21"/>
  <c r="L20" i="11"/>
  <c r="L16" i="11"/>
  <c r="L18" i="11"/>
  <c r="H19" i="10"/>
  <c r="J19" i="10"/>
  <c r="P30" i="33"/>
  <c r="T14" i="21"/>
  <c r="M17" i="15"/>
  <c r="N13" i="15" s="1"/>
  <c r="J31" i="40"/>
  <c r="J16" i="50"/>
  <c r="N17" i="12"/>
  <c r="L34" i="24"/>
  <c r="J15" i="37"/>
  <c r="J15" i="35"/>
  <c r="P28" i="33"/>
  <c r="O31" i="33"/>
  <c r="N28" i="33"/>
  <c r="L28" i="33"/>
  <c r="M20" i="32"/>
  <c r="N18" i="32" s="1"/>
  <c r="L17" i="29"/>
  <c r="H17" i="29"/>
  <c r="J17" i="29"/>
  <c r="Q36" i="24"/>
  <c r="L33" i="24"/>
  <c r="N34" i="24"/>
  <c r="N16" i="24"/>
  <c r="R16" i="24"/>
  <c r="R35" i="24"/>
  <c r="P32" i="24"/>
  <c r="P16" i="24"/>
  <c r="N28" i="24"/>
  <c r="L45" i="24"/>
  <c r="K42" i="24"/>
  <c r="L41" i="24"/>
  <c r="K44" i="24"/>
  <c r="K45" i="24"/>
  <c r="L44" i="24"/>
  <c r="K41" i="24"/>
  <c r="L43" i="24"/>
  <c r="K43" i="24"/>
  <c r="L42" i="24"/>
  <c r="R33" i="24"/>
  <c r="L36" i="24"/>
  <c r="N36" i="24"/>
  <c r="P34" i="24"/>
  <c r="P28" i="24"/>
  <c r="R12" i="21"/>
  <c r="U16" i="21"/>
  <c r="R16" i="21" s="1"/>
  <c r="T13" i="21"/>
  <c r="L28" i="18"/>
  <c r="J29" i="18"/>
  <c r="P29" i="18"/>
  <c r="N29" i="18"/>
  <c r="N28" i="18"/>
  <c r="L30" i="18"/>
  <c r="O31" i="18"/>
  <c r="L31" i="18" s="1"/>
  <c r="N30" i="18"/>
  <c r="J30" i="18"/>
  <c r="P30" i="18"/>
  <c r="P28" i="18"/>
  <c r="H17" i="12"/>
  <c r="L17" i="12"/>
  <c r="P17" i="12"/>
  <c r="J17" i="11"/>
  <c r="H18" i="11"/>
  <c r="M21" i="11"/>
  <c r="J21" i="11" s="1"/>
  <c r="H16" i="11"/>
  <c r="J19" i="11"/>
  <c r="H20" i="11"/>
  <c r="H19" i="11"/>
  <c r="N20" i="32" l="1"/>
  <c r="N17" i="32"/>
  <c r="N15" i="32"/>
  <c r="N14" i="15"/>
  <c r="N15" i="15"/>
  <c r="N16" i="15"/>
  <c r="N12" i="15"/>
  <c r="N17" i="15" s="1"/>
  <c r="P31" i="33"/>
  <c r="N31" i="33"/>
  <c r="J31" i="33"/>
  <c r="L31" i="33"/>
  <c r="R36" i="24"/>
  <c r="P36" i="24"/>
  <c r="T16" i="21"/>
  <c r="P31" i="18"/>
  <c r="J31" i="18"/>
  <c r="N31" i="18"/>
  <c r="H21" i="11"/>
  <c r="L21" i="11"/>
  <c r="G102" i="4" l="1"/>
  <c r="H102" i="4" s="1"/>
  <c r="G17" i="4"/>
  <c r="H15" i="4" s="1"/>
  <c r="H100" i="4" l="1"/>
  <c r="H12" i="4"/>
  <c r="H98" i="4"/>
  <c r="H14" i="4"/>
  <c r="H17" i="4"/>
  <c r="H97" i="4"/>
  <c r="H99" i="4"/>
  <c r="H101" i="4"/>
  <c r="H13" i="4"/>
  <c r="H16" i="4"/>
  <c r="M17" i="3" l="1"/>
  <c r="O16" i="3" s="1"/>
  <c r="J17" i="3"/>
  <c r="L17" i="3" s="1"/>
  <c r="G17" i="3"/>
  <c r="I15" i="3" s="1"/>
  <c r="P16" i="3"/>
  <c r="N16" i="3" s="1"/>
  <c r="L16" i="3"/>
  <c r="P15" i="3"/>
  <c r="K15" i="3" s="1"/>
  <c r="L15" i="3"/>
  <c r="P14" i="3"/>
  <c r="H14" i="3" s="1"/>
  <c r="K14" i="3"/>
  <c r="P13" i="3"/>
  <c r="N13" i="3" s="1"/>
  <c r="O13" i="3"/>
  <c r="L13" i="3"/>
  <c r="K13" i="3"/>
  <c r="H13" i="3"/>
  <c r="P12" i="3"/>
  <c r="N12" i="3" s="1"/>
  <c r="I12" i="3"/>
  <c r="K12" i="3" l="1"/>
  <c r="L12" i="3"/>
  <c r="L14" i="3"/>
  <c r="H12" i="3"/>
  <c r="K16" i="3"/>
  <c r="O12" i="3"/>
  <c r="O17" i="3"/>
  <c r="N14" i="3"/>
  <c r="H16" i="3"/>
  <c r="O14" i="3"/>
  <c r="O15" i="3"/>
  <c r="I16" i="3"/>
  <c r="I13" i="3"/>
  <c r="P17" i="3"/>
  <c r="I14" i="3"/>
  <c r="H15" i="3"/>
  <c r="N15" i="3"/>
  <c r="I17" i="3"/>
  <c r="Q13" i="3" l="1"/>
  <c r="Q14" i="3"/>
  <c r="Q17" i="3"/>
  <c r="Q16" i="3"/>
  <c r="K17" i="3"/>
  <c r="H17" i="3"/>
  <c r="N17" i="3"/>
  <c r="Q15" i="3"/>
  <c r="Q12" i="3"/>
</calcChain>
</file>

<file path=xl/sharedStrings.xml><?xml version="1.0" encoding="utf-8"?>
<sst xmlns="http://schemas.openxmlformats.org/spreadsheetml/2006/main" count="1023" uniqueCount="162">
  <si>
    <t>Centros residenciales de servicios sociales. Principales resultados.</t>
  </si>
  <si>
    <t xml:space="preserve"> </t>
  </si>
  <si>
    <t>Centros de atención residencial</t>
  </si>
  <si>
    <t>CCAA</t>
  </si>
  <si>
    <t>Centros de atención a personas mayores</t>
  </si>
  <si>
    <t>Centros de atención a personas con discapacidad</t>
  </si>
  <si>
    <t>Centros de otro tipo</t>
  </si>
  <si>
    <t>Total</t>
  </si>
  <si>
    <t>Núm.</t>
  </si>
  <si>
    <t>% CCAA</t>
  </si>
  <si>
    <t>% Nacio.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</si>
  <si>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</si>
  <si>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</si>
  <si>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</si>
  <si>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</si>
  <si>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</si>
  <si>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</si>
  <si>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</si>
  <si>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</si>
  <si>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</si>
  <si>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</si>
  <si>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</si>
  <si>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</si>
  <si>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</si>
  <si>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</si>
  <si>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</si>
  <si>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</si>
  <si>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</si>
  <si>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 y Melilla</t>
  </si>
  <si>
    <t>Total nacional</t>
  </si>
  <si>
    <t>Centros</t>
  </si>
  <si>
    <t>De 0 a 25 plazas</t>
  </si>
  <si>
    <t>De 26 a 50 plazas</t>
  </si>
  <si>
    <t>De 51 a 75 plazas</t>
  </si>
  <si>
    <t>De 76 a 100 plazas</t>
  </si>
  <si>
    <t>De 101 a 125 plazas</t>
  </si>
  <si>
    <t>De 126 a 150 plazas</t>
  </si>
  <si>
    <t>De 151 a 175 plazas</t>
  </si>
  <si>
    <t>De 176 a 200 plazas</t>
  </si>
  <si>
    <t>Más de 200 plazas</t>
  </si>
  <si>
    <t>Modelo de gestión</t>
  </si>
  <si>
    <t>Plazas</t>
  </si>
  <si>
    <t>Media</t>
  </si>
  <si>
    <t>Titularidad pública y gestión privada con lucro</t>
  </si>
  <si>
    <t>Titularidad pública y gestión privada sin lucro</t>
  </si>
  <si>
    <t>-</t>
  </si>
  <si>
    <t>Titularidad y gestión pública</t>
  </si>
  <si>
    <t>Titularidad y gestión privada con lucro</t>
  </si>
  <si>
    <t>Titularidad y gestión privada sin lucro</t>
  </si>
  <si>
    <t>TOTAL</t>
  </si>
  <si>
    <t>Distribución de plazas y centros dirigidos a personas mayores en función del tamaño del centro</t>
  </si>
  <si>
    <t>Tamaño del centro</t>
  </si>
  <si>
    <t>Plazas medias por tamaño de centro y modelo de gestión</t>
  </si>
  <si>
    <t>Tamaño</t>
  </si>
  <si>
    <t>Implantación de servicios de proximidad en</t>
  </si>
  <si>
    <t>centros de atención a personas mayores</t>
  </si>
  <si>
    <t>Con servicios de proximidad</t>
  </si>
  <si>
    <t>Totales</t>
  </si>
  <si>
    <t>Tipología de servicios de proximidad</t>
  </si>
  <si>
    <t>Centros totales</t>
  </si>
  <si>
    <t>Número de habitaciones de uso individual</t>
  </si>
  <si>
    <t>Número de habitaciones de uso doble</t>
  </si>
  <si>
    <t>Número de habitaciones de uso triple o más</t>
  </si>
  <si>
    <t>% Mod.</t>
  </si>
  <si>
    <t>* Personas con 80 o más años: fuente INE</t>
  </si>
  <si>
    <t>Posición</t>
  </si>
  <si>
    <t>Todos</t>
  </si>
  <si>
    <t>80 o más años</t>
  </si>
  <si>
    <t>Entre 65 y 79 años</t>
  </si>
  <si>
    <t>Menos de 65 años</t>
  </si>
  <si>
    <t>Mod.</t>
  </si>
  <si>
    <t>Ratio personal por residente</t>
  </si>
  <si>
    <t>** Ratio personal por residente:  Jornada completa = 1 y  Jornada parcial = 0,5</t>
  </si>
  <si>
    <t>Valor</t>
  </si>
  <si>
    <t>Modelos de gestión</t>
  </si>
  <si>
    <t>Centros con oferta de servicios de proximidad</t>
  </si>
  <si>
    <t>Total de centros dirigidos a personas con discapacidad</t>
  </si>
  <si>
    <t>Total de centros</t>
  </si>
  <si>
    <t>Por 10.000 pers. con discapacidad</t>
  </si>
  <si>
    <t>** Personas con discapacidad: fuente Base Estatal de Personas con Discapacidad</t>
  </si>
  <si>
    <t>Ratio</t>
  </si>
  <si>
    <t>Titularidad</t>
  </si>
  <si>
    <t>Ratio nacional</t>
  </si>
  <si>
    <t>Ratio personal atención directa primer nivel por residente</t>
  </si>
  <si>
    <t>Tabla 1: Distribución autonómica de centros de atención residencial.</t>
  </si>
  <si>
    <t>Tabla 2: Distribución de centros de atención residencial en función del modelo de titularidad y el ámbito.</t>
  </si>
  <si>
    <t>Tabla 3: Distribución de centros de atención residencial en función de modelos de titularidad-gestión.</t>
  </si>
  <si>
    <t>Tabla 4: Distribución de centros residenciales dirigidos a personas mayores en función de modelos de titularidad-gestión.</t>
  </si>
  <si>
    <t>Tabla 5: Distribución de plazas de centros residenciales dirigidos a personas mayores en función del tamaño del centro.</t>
  </si>
  <si>
    <t>Tabla 6: Distribución de plazas de centros residenciales dirigidos a personas mayores en función del tamaño del centro y del modelo de titularidad-gestión.</t>
  </si>
  <si>
    <t>Tabla 7: Implantación de servicios de proximidad en centros residenciales dirigidos a personas mayores</t>
  </si>
  <si>
    <t>Tabla 8: Implantación del servicio de centro de día en centros residenciales dirigidos a personas mayores.</t>
  </si>
  <si>
    <t>Tabla 9: Distribución de las habitaciones por tipo de uso y modelo de gestión en centros residenciales dirigidos a personas mayores.</t>
  </si>
  <si>
    <t>Tabla 10: Instalaciones en centros residenciales dirigidos a personas mayores en función de modelos de titularidad y gestión.</t>
  </si>
  <si>
    <t>Tabla 11: Ratio de centros residenciales dirigidos a personas mayores por cada 10.000 personas de 80 años o más, por comunidad autónoma.</t>
  </si>
  <si>
    <t>Tabla 12: Distribución de los residentes permanentes y temporales en centros dirigidos a personas mayores, por modelos de titularidad-gestión.</t>
  </si>
  <si>
    <t>Tabla 13: Ratio de ocupación en centros dirigidos a personas mayores, por modelos de titularidad-gestión.</t>
  </si>
  <si>
    <t>Tabla 14: Distribución de los residentes en centros dirigidos a personas mayores, por nivel de autonomía , edad y modelos de titularidad-gestión.</t>
  </si>
  <si>
    <t>Tabla 15: Distribución de los residentes empadronados en centros dirigidos a personas mayores, por sexo y modelos de titularidad-gestión.</t>
  </si>
  <si>
    <t>Tabla 16: Distribución del personal en centros dirigidos a personas mayores, en función del tipo de vinculación laboral por modelos de titularidad-gestión.</t>
  </si>
  <si>
    <t>Tabla 17: Distribución del personal en centros dirigidos a personas mayores por sexo, en función del tipo de vinculación laboral y de los modelos de titularidad-gestión.</t>
  </si>
  <si>
    <t>Tabla 18: Distribución del personal en centros dirigidos a personas mayores, en función del tipo de jornada laboral y de los modelos de titularidad-gestión.</t>
  </si>
  <si>
    <t>Tabla 19: Ratios de atención en centros dirigidos a personas mayores, en función de la jornada laboral y de los modelos de titularidad-gestión.</t>
  </si>
  <si>
    <t>Tabla 20: Distribución de centros residenciales dirigidos a personas con discapacidad en función de modelos de titularidad-gestión.</t>
  </si>
  <si>
    <t>Tabla 21: Distribución de plazas y centros residenciales dirigidos a personas con discapacidad en función de modelos de titularidad-gestión.</t>
  </si>
  <si>
    <t>Tabla 22: Distribución de la oferta de servicios de proximidad en centros residenciales dirigidos a personas con discapacidad en función de modelos de titularidad-gestión.</t>
  </si>
  <si>
    <t>Tabla 23: Distribución de la tipología de servicios de proximidad en centros residenciales dirigidos a personas con discapacidad en función de modelos de titularidad-gestión.</t>
  </si>
  <si>
    <t>Tabla 24: Distribución de la tipología de habitaciones en centros residenciales dirigidos a personas con discapacidad en función de modelos de titularidad-gestión</t>
  </si>
  <si>
    <t>Tabla 25: Distribución de las infraestructuras en centros residenciales de atención a personas con discapacidad en función de modelos de titularidad-gestión.</t>
  </si>
  <si>
    <t>Tabla 26: Distribución de las infraestructuras en centros residenciales de atención a personas con discapacidad en función de modelos de titularidad-gestión. Continuación:</t>
  </si>
  <si>
    <t>Tabla 27: Ratio de centros de atención a personas con discapacidad por cada 10.000 personas con discapacidad por comunidades autónomas, en función de modelos de titularidad-gestión.</t>
  </si>
  <si>
    <t>Tabla 28: Distribución de los residentes permanentes y temporales en centros dirigidos a personas con discapacidad, por modelos de titularidad-gestión.</t>
  </si>
  <si>
    <t>Tabla 29: Ratio de ocupación en centros dirigidos a personas con discapacidad, por modelos de titularidad-gestión.</t>
  </si>
  <si>
    <t>Tabla 30: Distribución de los residentes en centros dirigidos a personas con discapacidad, por sexo y modelos de titularidad-gestión.</t>
  </si>
  <si>
    <t>Tabla 31: Distribución de los residentes en centros dirigidos a personas con discapacidad, por nivel de autonomía, edad y modelos de titularidad-gestión.</t>
  </si>
  <si>
    <t>Tabla 32: Distribución de los residentes empadronados en centros dirigidos a personas con discapacidad, por sexo y modelos de titularidad-gestión</t>
  </si>
  <si>
    <t>Tabla 33: Distribución del personal en centros dirigidos a personas con discapacidad, en función del tipo de vinculación laboral por modelos de titularidad-gestión.</t>
  </si>
  <si>
    <t>Tabla 34: Distribución del personal en centros dirigidos a personas con discapacidad, por sexo en función del tipo de vinculación laboral y modelos de titularidad-gestión.</t>
  </si>
  <si>
    <t>Tabla 35: Distribución del personal en centros dirigidos a personas con discapacidad, en función del tipo de jornada laboral  y modelos de titularidad-gestión.</t>
  </si>
  <si>
    <t>Tabla 36: Ratios de atención en centros dirigidos a personas mayores, en función de la jornada laboral y de los modelos de titularidad-gestión.</t>
  </si>
  <si>
    <t>Plantilla</t>
  </si>
  <si>
    <t>Subcontratado</t>
  </si>
  <si>
    <t>Titularidad Pública</t>
  </si>
  <si>
    <t>Titularidad Privada</t>
  </si>
  <si>
    <t>ÍNDICE</t>
  </si>
  <si>
    <t>Tipo de personal</t>
  </si>
  <si>
    <t>Jornada completa</t>
  </si>
  <si>
    <t>Jornada parcial</t>
  </si>
  <si>
    <t>Resident.</t>
  </si>
  <si>
    <t>% Tip.pers.</t>
  </si>
  <si>
    <t>Personal atención directa de primer nivel</t>
  </si>
  <si>
    <t>Personal atención directa de segundo nivel</t>
  </si>
  <si>
    <t>Personal atención indirecta</t>
  </si>
  <si>
    <t>* % Mod.: Porcentaje sobre el total de ese modelo de gestión</t>
  </si>
  <si>
    <t>** % Nacio.: Porcentaje sobre el total nacional</t>
  </si>
  <si>
    <t>Centro de día</t>
  </si>
  <si>
    <t>Otros servicios</t>
  </si>
  <si>
    <t>Dispone sistema gestión accesibilidad</t>
  </si>
  <si>
    <t>Dispone de espacio exterior</t>
  </si>
  <si>
    <t>Disponibilidad de internet</t>
  </si>
  <si>
    <t>Por 10.000 pers. 80 o + años</t>
  </si>
  <si>
    <t>Hombres</t>
  </si>
  <si>
    <t>Mujeres</t>
  </si>
  <si>
    <t>* % Nacio.: Porcentaje sobre el total nacional</t>
  </si>
  <si>
    <t>** % Ocupac.: Porcentaje de ocupación.</t>
  </si>
  <si>
    <t>Ocupación</t>
  </si>
  <si>
    <t>%</t>
  </si>
  <si>
    <t>Grado</t>
  </si>
  <si>
    <t>% Grado</t>
  </si>
  <si>
    <t>Grado I o II</t>
  </si>
  <si>
    <t>Grado III</t>
  </si>
  <si>
    <t>** % Grado: Porcentaje sobre el total de personas</t>
  </si>
  <si>
    <t>Situado dentro de casco urbano</t>
  </si>
  <si>
    <t>Posibilidad sectorización seguridad</t>
  </si>
  <si>
    <t>Personas con 80 o más años</t>
  </si>
  <si>
    <t>Residentes permanentes</t>
  </si>
  <si>
    <t>Residentes temporales</t>
  </si>
  <si>
    <t>Residentes</t>
  </si>
  <si>
    <t>Sin grado</t>
  </si>
  <si>
    <t>Residentes empadronados en el centro</t>
  </si>
  <si>
    <t>Servicios de proximidad</t>
  </si>
  <si>
    <t>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</si>
</sst>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#,##0.0"/>
    <numFmt numFmtId="166" formatCode="_-* #,##0.00\ _€_-;\-* #,##0.00\ _€_-;_-* &quot;-&quot;??\ _€_-;_-@_-"/>
    <numFmt numFmtId="167" formatCode="_-* #,##0_-;\-* #,##0_-;_-* &quot;-&quot;??_-;_-@_-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indexed="17"/>
      <name val="Arial"/>
      <family val="2"/>
    </font>
    <font>
      <sz val="9"/>
      <color rgb="FF000000"/>
      <name val="Arial"/>
      <family val="2"/>
    </font>
    <font>
      <sz val="8"/>
      <color rgb="FF008000"/>
      <name val="Arial"/>
      <family val="2"/>
    </font>
    <font>
      <sz val="8"/>
      <color theme="1"/>
      <name val="Arial"/>
      <family val="2"/>
    </font>
    <font>
      <b/>
      <sz val="8"/>
      <color rgb="FF008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8000"/>
      <name val="Arial"/>
      <family val="2"/>
    </font>
    <font>
      <sz val="10"/>
      <color theme="1"/>
      <name val="Arial"/>
      <family val="2"/>
    </font>
    <font>
      <sz val="8"/>
      <color theme="0"/>
      <name val="Arial"/>
      <family val="2"/>
    </font>
    <font>
      <b/>
      <sz val="16"/>
      <color theme="0"/>
      <name val="Arial"/>
      <family val="2"/>
    </font>
    <font>
      <b/>
      <sz val="8"/>
      <color theme="0"/>
      <name val="Arial"/>
      <family val="2"/>
    </font>
    <font>
      <sz val="9"/>
      <color indexed="17"/>
      <name val="Arial"/>
      <family val="2"/>
    </font>
    <font>
      <b/>
      <sz val="10"/>
      <color rgb="FF008000"/>
      <name val="Arial"/>
      <family val="2"/>
    </font>
    <font>
      <b/>
      <sz val="10"/>
      <color theme="1"/>
      <name val="Arial"/>
      <family val="2"/>
    </font>
    <font>
      <sz val="10"/>
      <color rgb="FF007B5F"/>
      <name val="Arial"/>
      <family val="2"/>
    </font>
    <font>
      <sz val="10"/>
      <color theme="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indexed="17"/>
      <name val="Arial"/>
      <family val="2"/>
    </font>
    <font>
      <b/>
      <sz val="8"/>
      <color rgb="FF92D050"/>
      <name val="Arial"/>
      <family val="2"/>
    </font>
    <font>
      <b/>
      <sz val="8"/>
      <name val="Arial"/>
      <family val="2"/>
    </font>
    <font>
      <sz val="16"/>
      <color theme="0"/>
      <name val="Calibri"/>
      <family val="2"/>
      <scheme val="minor"/>
    </font>
    <font>
      <sz val="8"/>
      <color rgb="FF007B5F"/>
      <name val="Arial"/>
      <family val="2"/>
    </font>
    <font>
      <sz val="8"/>
      <color rgb="FF000000"/>
      <name val="Arial"/>
      <family val="2"/>
    </font>
    <font>
      <sz val="9"/>
      <color rgb="FF008000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9"/>
      <color rgb="FFFF0000"/>
      <name val="Arial"/>
      <family val="2"/>
    </font>
    <font>
      <b/>
      <sz val="10"/>
      <color indexed="17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007B5F"/>
      <name val="Arial"/>
      <family val="2"/>
    </font>
    <font>
      <b/>
      <sz val="14"/>
      <color rgb="FF007B5F"/>
      <name val="Aptos ExtraBol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7B5F"/>
        <bgColor indexed="64"/>
      </patternFill>
    </fill>
    <fill>
      <patternFill patternType="solid">
        <fgColor rgb="FF007B5F"/>
        <bgColor theme="4"/>
      </patternFill>
    </fill>
  </fills>
  <borders count="1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/>
      <right style="medium">
        <color rgb="FF008000"/>
      </right>
      <top/>
      <bottom/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theme="0"/>
      </right>
      <top style="medium">
        <color rgb="FF00800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008000"/>
      </top>
      <bottom style="medium">
        <color theme="0"/>
      </bottom>
      <diagonal/>
    </border>
    <border>
      <left style="medium">
        <color theme="0"/>
      </left>
      <right style="medium">
        <color rgb="FF008000"/>
      </right>
      <top style="medium">
        <color rgb="FF008000"/>
      </top>
      <bottom style="medium">
        <color theme="0"/>
      </bottom>
      <diagonal/>
    </border>
    <border>
      <left style="medium">
        <color rgb="FF00800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008000"/>
      </right>
      <top style="medium">
        <color theme="0"/>
      </top>
      <bottom style="medium">
        <color theme="0"/>
      </bottom>
      <diagonal/>
    </border>
    <border>
      <left style="medium">
        <color rgb="FF008000"/>
      </left>
      <right style="medium">
        <color theme="0"/>
      </right>
      <top style="medium">
        <color theme="0"/>
      </top>
      <bottom style="thin">
        <color rgb="FF00800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rgb="FF008000"/>
      </bottom>
      <diagonal/>
    </border>
    <border>
      <left style="medium">
        <color theme="0"/>
      </left>
      <right style="medium">
        <color rgb="FF008000"/>
      </right>
      <top style="medium">
        <color theme="0"/>
      </top>
      <bottom style="thin">
        <color rgb="FF008000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rgb="FF008000"/>
      </bottom>
      <diagonal/>
    </border>
    <border>
      <left/>
      <right style="medium">
        <color rgb="FF008000"/>
      </right>
      <top style="medium">
        <color theme="0"/>
      </top>
      <bottom style="thin">
        <color rgb="FF008000"/>
      </bottom>
      <diagonal/>
    </border>
    <border>
      <left style="medium">
        <color theme="0"/>
      </left>
      <right/>
      <top style="medium">
        <color rgb="FF00800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rgb="FF008000"/>
      </right>
      <top/>
      <bottom style="medium">
        <color theme="0"/>
      </bottom>
      <diagonal/>
    </border>
    <border>
      <left style="thin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 style="medium">
        <color rgb="FF008000"/>
      </top>
      <bottom style="medium">
        <color theme="0"/>
      </bottom>
      <diagonal/>
    </border>
    <border>
      <left/>
      <right/>
      <top style="medium">
        <color rgb="FF008000"/>
      </top>
      <bottom style="medium">
        <color theme="0"/>
      </bottom>
      <diagonal/>
    </border>
    <border>
      <left/>
      <right style="medium">
        <color rgb="FF008000"/>
      </right>
      <top style="medium">
        <color rgb="FF008000"/>
      </top>
      <bottom style="medium">
        <color theme="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/>
      <top/>
      <bottom/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 style="medium">
        <color rgb="FF007B5F"/>
      </left>
      <right/>
      <top style="medium">
        <color rgb="FF007B5F"/>
      </top>
      <bottom/>
      <diagonal/>
    </border>
    <border>
      <left/>
      <right/>
      <top style="medium">
        <color rgb="FF007B5F"/>
      </top>
      <bottom/>
      <diagonal/>
    </border>
    <border>
      <left style="medium">
        <color rgb="FF007B5F"/>
      </left>
      <right/>
      <top/>
      <bottom/>
      <diagonal/>
    </border>
    <border>
      <left style="medium">
        <color rgb="FF007B5F"/>
      </left>
      <right/>
      <top/>
      <bottom style="medium">
        <color rgb="FF007B5F"/>
      </bottom>
      <diagonal/>
    </border>
    <border>
      <left/>
      <right/>
      <top/>
      <bottom style="medium">
        <color rgb="FF007B5F"/>
      </bottom>
      <diagonal/>
    </border>
    <border>
      <left style="medium">
        <color rgb="FF008000"/>
      </left>
      <right/>
      <top/>
      <bottom style="medium">
        <color rgb="FF007B5F"/>
      </bottom>
      <diagonal/>
    </border>
    <border>
      <left style="medium">
        <color rgb="FF008000"/>
      </left>
      <right style="medium">
        <color rgb="FF007B5F"/>
      </right>
      <top/>
      <bottom style="medium">
        <color rgb="FF007B5F"/>
      </bottom>
      <diagonal/>
    </border>
    <border>
      <left/>
      <right style="medium">
        <color rgb="FF007B5F"/>
      </right>
      <top style="medium">
        <color rgb="FF007B5F"/>
      </top>
      <bottom/>
      <diagonal/>
    </border>
    <border>
      <left/>
      <right style="medium">
        <color rgb="FF007B5F"/>
      </right>
      <top/>
      <bottom/>
      <diagonal/>
    </border>
    <border>
      <left/>
      <right style="medium">
        <color rgb="FF007B5F"/>
      </right>
      <top/>
      <bottom style="medium">
        <color rgb="FF007B5F"/>
      </bottom>
      <diagonal/>
    </border>
    <border>
      <left/>
      <right/>
      <top style="medium">
        <color theme="0"/>
      </top>
      <bottom style="medium">
        <color rgb="FF007B5F"/>
      </bottom>
      <diagonal/>
    </border>
    <border>
      <left/>
      <right style="thin">
        <color theme="0"/>
      </right>
      <top style="medium">
        <color theme="0"/>
      </top>
      <bottom style="medium">
        <color rgb="FF007B5F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007B5F"/>
      </bottom>
      <diagonal/>
    </border>
    <border>
      <left style="thin">
        <color theme="0"/>
      </left>
      <right/>
      <top style="medium">
        <color theme="0"/>
      </top>
      <bottom style="medium">
        <color rgb="FF007B5F"/>
      </bottom>
      <diagonal/>
    </border>
    <border>
      <left style="medium">
        <color rgb="FF008000"/>
      </left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007B5F"/>
      </left>
      <right/>
      <top style="medium">
        <color rgb="FF007B5F"/>
      </top>
      <bottom style="medium">
        <color theme="0"/>
      </bottom>
      <diagonal/>
    </border>
    <border>
      <left/>
      <right/>
      <top style="medium">
        <color rgb="FF007B5F"/>
      </top>
      <bottom style="medium">
        <color theme="0"/>
      </bottom>
      <diagonal/>
    </border>
    <border>
      <left/>
      <right style="medium">
        <color rgb="FF007B5F"/>
      </right>
      <top style="medium">
        <color rgb="FF007B5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rgb="FF006600"/>
      </right>
      <top style="medium">
        <color theme="0"/>
      </top>
      <bottom style="thin">
        <color theme="0"/>
      </bottom>
      <diagonal/>
    </border>
    <border>
      <left style="medium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/>
      <top style="thin">
        <color rgb="FF006600"/>
      </top>
      <bottom/>
      <diagonal/>
    </border>
    <border>
      <left style="medium">
        <color rgb="FF007B5F"/>
      </left>
      <right style="medium">
        <color rgb="FF007B5F"/>
      </right>
      <top style="thin">
        <color rgb="FF006600"/>
      </top>
      <bottom/>
      <diagonal/>
    </border>
    <border>
      <left style="medium">
        <color theme="0"/>
      </left>
      <right style="medium">
        <color rgb="FF006600"/>
      </right>
      <top style="thin">
        <color theme="0"/>
      </top>
      <bottom style="thin">
        <color theme="0"/>
      </bottom>
      <diagonal/>
    </border>
    <border>
      <left style="medium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/>
      <top/>
      <bottom/>
      <diagonal/>
    </border>
    <border>
      <left style="medium">
        <color rgb="FF007B5F"/>
      </left>
      <right style="medium">
        <color rgb="FF007B5F"/>
      </right>
      <top/>
      <bottom/>
      <diagonal/>
    </border>
    <border>
      <left style="medium">
        <color theme="0"/>
      </left>
      <right style="medium">
        <color rgb="FF006600"/>
      </right>
      <top style="thin">
        <color theme="0"/>
      </top>
      <bottom style="medium">
        <color theme="0"/>
      </bottom>
      <diagonal/>
    </border>
    <border>
      <left style="medium">
        <color rgb="FF0066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/>
      <top/>
      <bottom style="thin">
        <color rgb="FF006600"/>
      </bottom>
      <diagonal/>
    </border>
    <border>
      <left style="medium">
        <color rgb="FF007B5F"/>
      </left>
      <right style="medium">
        <color rgb="FF007B5F"/>
      </right>
      <top/>
      <bottom style="thin">
        <color rgb="FF006600"/>
      </bottom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 style="thin">
        <color rgb="FF008000"/>
      </right>
      <top/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/>
      <bottom style="medium">
        <color theme="0"/>
      </bottom>
      <diagonal/>
    </border>
    <border>
      <left style="medium">
        <color theme="0"/>
      </left>
      <right style="medium">
        <color rgb="FF008000"/>
      </right>
      <top style="medium">
        <color theme="0"/>
      </top>
      <bottom/>
      <diagonal/>
    </border>
    <border>
      <left style="medium">
        <color theme="0"/>
      </left>
      <right style="medium">
        <color rgb="FF008000"/>
      </right>
      <top/>
      <bottom style="medium">
        <color theme="0"/>
      </bottom>
      <diagonal/>
    </border>
    <border>
      <left style="medium">
        <color rgb="FF00800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rgb="FF007B5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007B5F"/>
      </right>
      <top style="medium">
        <color theme="0"/>
      </top>
      <bottom style="medium">
        <color theme="0"/>
      </bottom>
      <diagonal/>
    </border>
    <border>
      <left style="medium">
        <color rgb="FF007B5F"/>
      </left>
      <right/>
      <top style="medium">
        <color theme="0"/>
      </top>
      <bottom/>
      <diagonal/>
    </border>
    <border>
      <left/>
      <right style="thin">
        <color rgb="FF007B5F"/>
      </right>
      <top style="medium">
        <color theme="0"/>
      </top>
      <bottom/>
      <diagonal/>
    </border>
    <border>
      <left/>
      <right style="medium">
        <color rgb="FF007B5F"/>
      </right>
      <top style="medium">
        <color theme="0"/>
      </top>
      <bottom/>
      <diagonal/>
    </border>
    <border>
      <left/>
      <right style="thin">
        <color rgb="FF007B5F"/>
      </right>
      <top/>
      <bottom/>
      <diagonal/>
    </border>
    <border>
      <left style="medium">
        <color rgb="FF007B5F"/>
      </left>
      <right/>
      <top style="thin">
        <color rgb="FF007B5F"/>
      </top>
      <bottom style="medium">
        <color rgb="FF007B5F"/>
      </bottom>
      <diagonal/>
    </border>
    <border>
      <left/>
      <right style="thin">
        <color rgb="FF007B5F"/>
      </right>
      <top style="thin">
        <color rgb="FF007B5F"/>
      </top>
      <bottom style="medium">
        <color rgb="FF007B5F"/>
      </bottom>
      <diagonal/>
    </border>
    <border>
      <left/>
      <right style="medium">
        <color rgb="FF007B5F"/>
      </right>
      <top style="thin">
        <color rgb="FF007B5F"/>
      </top>
      <bottom style="medium">
        <color rgb="FF007B5F"/>
      </bottom>
      <diagonal/>
    </border>
    <border>
      <left/>
      <right style="medium">
        <color theme="0"/>
      </right>
      <top style="medium">
        <color rgb="FF008000"/>
      </top>
      <bottom style="medium">
        <color theme="0"/>
      </bottom>
      <diagonal/>
    </border>
    <border>
      <left style="medium">
        <color rgb="FF008000"/>
      </left>
      <right style="medium">
        <color theme="0"/>
      </right>
      <top style="medium">
        <color theme="0"/>
      </top>
      <bottom style="medium">
        <color rgb="FF00800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008000"/>
      </bottom>
      <diagonal/>
    </border>
    <border>
      <left style="medium">
        <color theme="0"/>
      </left>
      <right style="medium">
        <color rgb="FF008000"/>
      </right>
      <top style="medium">
        <color theme="0"/>
      </top>
      <bottom style="medium">
        <color rgb="FF008000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rgb="FF00800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00800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rgb="FF008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008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8000"/>
      </right>
      <top style="thin">
        <color theme="0"/>
      </top>
      <bottom style="thin">
        <color theme="0"/>
      </bottom>
      <diagonal/>
    </border>
    <border>
      <left style="medium">
        <color rgb="FF008000"/>
      </left>
      <right style="thin">
        <color theme="0"/>
      </right>
      <top style="thin">
        <color theme="0"/>
      </top>
      <bottom style="thin">
        <color rgb="FF008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8000"/>
      </bottom>
      <diagonal/>
    </border>
    <border>
      <left style="thin">
        <color theme="0"/>
      </left>
      <right style="medium">
        <color rgb="FF008000"/>
      </right>
      <top style="thin">
        <color theme="0"/>
      </top>
      <bottom style="thin">
        <color rgb="FF00800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rgb="FF008000"/>
      </bottom>
      <diagonal/>
    </border>
    <border>
      <left style="medium">
        <color theme="0"/>
      </left>
      <right style="medium">
        <color rgb="FF00800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008000"/>
      </bottom>
      <diagonal/>
    </border>
    <border>
      <left style="medium">
        <color rgb="FF008000"/>
      </left>
      <right/>
      <top style="medium">
        <color theme="0"/>
      </top>
      <bottom/>
      <diagonal/>
    </border>
  </borders>
  <cellStyleXfs count="12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166" fontId="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</cellStyleXfs>
  <cellXfs count="673">
    <xf numFmtId="0" fontId="0" fillId="0" borderId="0" xfId="0"/>
    <xf numFmtId="0" fontId="8" fillId="2" borderId="0" xfId="0" applyFont="1" applyFill="1"/>
    <xf numFmtId="0" fontId="9" fillId="2" borderId="1" xfId="0" applyFont="1" applyFill="1" applyBorder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/>
    <xf numFmtId="3" fontId="12" fillId="2" borderId="0" xfId="0" applyNumberFormat="1" applyFont="1" applyFill="1"/>
    <xf numFmtId="0" fontId="13" fillId="2" borderId="0" xfId="0" applyFont="1" applyFill="1" applyAlignment="1">
      <alignment vertical="center" wrapText="1"/>
    </xf>
    <xf numFmtId="3" fontId="14" fillId="2" borderId="0" xfId="0" applyNumberFormat="1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14" fontId="15" fillId="3" borderId="0" xfId="0" applyNumberFormat="1" applyFont="1" applyFill="1" applyAlignment="1">
      <alignment horizontal="center" vertical="center" wrapText="1"/>
    </xf>
    <xf numFmtId="0" fontId="9" fillId="2" borderId="0" xfId="0" applyFont="1" applyFill="1"/>
    <xf numFmtId="164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/>
    <xf numFmtId="0" fontId="16" fillId="0" borderId="3" xfId="0" applyFont="1" applyBorder="1" applyAlignment="1">
      <alignment vertical="center"/>
    </xf>
    <xf numFmtId="3" fontId="0" fillId="0" borderId="0" xfId="0" applyNumberFormat="1"/>
    <xf numFmtId="0" fontId="16" fillId="0" borderId="0" xfId="0" applyFont="1" applyAlignment="1">
      <alignment vertical="center"/>
    </xf>
    <xf numFmtId="14" fontId="17" fillId="6" borderId="20" xfId="0" applyNumberFormat="1" applyFont="1" applyFill="1" applyBorder="1" applyAlignment="1">
      <alignment horizontal="center" vertical="center" wrapText="1"/>
    </xf>
    <xf numFmtId="14" fontId="17" fillId="6" borderId="21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14" fontId="17" fillId="5" borderId="23" xfId="0" applyNumberFormat="1" applyFont="1" applyFill="1" applyBorder="1" applyAlignment="1">
      <alignment horizontal="center" vertical="center" wrapText="1"/>
    </xf>
    <xf numFmtId="14" fontId="17" fillId="5" borderId="24" xfId="0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center"/>
    </xf>
    <xf numFmtId="3" fontId="0" fillId="0" borderId="10" xfId="0" applyNumberFormat="1" applyBorder="1" applyAlignment="1">
      <alignment horizontal="right" vertical="center" wrapText="1" indent="1"/>
    </xf>
    <xf numFmtId="164" fontId="0" fillId="0" borderId="12" xfId="0" applyNumberFormat="1" applyBorder="1" applyAlignment="1">
      <alignment horizontal="right" vertical="center" wrapText="1" indent="1"/>
    </xf>
    <xf numFmtId="3" fontId="18" fillId="0" borderId="10" xfId="0" applyNumberFormat="1" applyFont="1" applyBorder="1" applyAlignment="1">
      <alignment horizontal="right" vertical="center" wrapText="1" indent="2"/>
    </xf>
    <xf numFmtId="164" fontId="18" fillId="0" borderId="12" xfId="0" applyNumberFormat="1" applyFont="1" applyBorder="1" applyAlignment="1">
      <alignment horizontal="right" vertical="center" wrapText="1" indent="1"/>
    </xf>
    <xf numFmtId="0" fontId="18" fillId="2" borderId="5" xfId="0" applyFont="1" applyFill="1" applyBorder="1" applyAlignment="1">
      <alignment horizontal="left" vertical="center"/>
    </xf>
    <xf numFmtId="3" fontId="0" fillId="0" borderId="5" xfId="0" applyNumberFormat="1" applyBorder="1" applyAlignment="1">
      <alignment horizontal="right" vertical="center" indent="1"/>
    </xf>
    <xf numFmtId="164" fontId="0" fillId="0" borderId="6" xfId="0" applyNumberFormat="1" applyBorder="1" applyAlignment="1">
      <alignment horizontal="right" vertical="center" wrapText="1" indent="1"/>
    </xf>
    <xf numFmtId="3" fontId="18" fillId="0" borderId="5" xfId="0" applyNumberFormat="1" applyFont="1" applyBorder="1" applyAlignment="1">
      <alignment horizontal="right" vertical="center" indent="2"/>
    </xf>
    <xf numFmtId="164" fontId="18" fillId="0" borderId="6" xfId="0" applyNumberFormat="1" applyFont="1" applyBorder="1" applyAlignment="1">
      <alignment horizontal="right" vertical="center" wrapText="1" indent="1"/>
    </xf>
    <xf numFmtId="0" fontId="18" fillId="2" borderId="25" xfId="0" applyFont="1" applyFill="1" applyBorder="1" applyAlignment="1">
      <alignment horizontal="left" vertical="center"/>
    </xf>
    <xf numFmtId="3" fontId="18" fillId="4" borderId="25" xfId="0" applyNumberFormat="1" applyFont="1" applyFill="1" applyBorder="1" applyAlignment="1">
      <alignment horizontal="right" vertical="center" indent="1"/>
    </xf>
    <xf numFmtId="164" fontId="18" fillId="2" borderId="26" xfId="0" applyNumberFormat="1" applyFont="1" applyFill="1" applyBorder="1" applyAlignment="1">
      <alignment horizontal="right" vertical="center" indent="1"/>
    </xf>
    <xf numFmtId="3" fontId="18" fillId="4" borderId="25" xfId="0" applyNumberFormat="1" applyFont="1" applyFill="1" applyBorder="1" applyAlignment="1">
      <alignment horizontal="right" vertical="center" indent="2"/>
    </xf>
    <xf numFmtId="164" fontId="14" fillId="2" borderId="0" xfId="0" applyNumberFormat="1" applyFont="1" applyFill="1" applyAlignment="1">
      <alignment vertical="center" wrapText="1"/>
    </xf>
    <xf numFmtId="3" fontId="14" fillId="2" borderId="0" xfId="0" applyNumberFormat="1" applyFont="1" applyFill="1" applyAlignment="1">
      <alignment vertical="center" wrapText="1"/>
    </xf>
    <xf numFmtId="164" fontId="0" fillId="0" borderId="0" xfId="0" applyNumberFormat="1"/>
    <xf numFmtId="0" fontId="19" fillId="2" borderId="0" xfId="0" applyFont="1" applyFill="1"/>
    <xf numFmtId="0" fontId="20" fillId="2" borderId="0" xfId="0" applyFont="1" applyFill="1"/>
    <xf numFmtId="0" fontId="15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horizontal="center" vertical="center"/>
    </xf>
    <xf numFmtId="0" fontId="2" fillId="0" borderId="0" xfId="2"/>
    <xf numFmtId="0" fontId="9" fillId="2" borderId="29" xfId="0" applyFont="1" applyFill="1" applyBorder="1"/>
    <xf numFmtId="0" fontId="24" fillId="2" borderId="0" xfId="0" applyFont="1" applyFill="1" applyAlignment="1">
      <alignment vertical="center"/>
    </xf>
    <xf numFmtId="3" fontId="20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14" fontId="25" fillId="3" borderId="0" xfId="0" applyNumberFormat="1" applyFont="1" applyFill="1" applyAlignment="1">
      <alignment vertical="center"/>
    </xf>
    <xf numFmtId="0" fontId="9" fillId="2" borderId="0" xfId="0" applyFont="1" applyFill="1" applyAlignment="1">
      <alignment wrapText="1"/>
    </xf>
    <xf numFmtId="3" fontId="0" fillId="2" borderId="10" xfId="0" applyNumberFormat="1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164" fontId="20" fillId="2" borderId="0" xfId="0" applyNumberFormat="1" applyFont="1" applyFill="1" applyAlignment="1">
      <alignment vertical="center" wrapText="1"/>
    </xf>
    <xf numFmtId="3" fontId="20" fillId="2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3" fontId="0" fillId="2" borderId="5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3" fontId="26" fillId="2" borderId="0" xfId="0" applyNumberFormat="1" applyFont="1" applyFill="1" applyAlignment="1">
      <alignment vertical="center" wrapText="1"/>
    </xf>
    <xf numFmtId="164" fontId="26" fillId="2" borderId="0" xfId="0" applyNumberFormat="1" applyFont="1" applyFill="1" applyAlignment="1">
      <alignment vertical="center" wrapText="1"/>
    </xf>
    <xf numFmtId="3" fontId="18" fillId="4" borderId="13" xfId="0" applyNumberFormat="1" applyFont="1" applyFill="1" applyBorder="1" applyAlignment="1">
      <alignment horizontal="center" vertical="center" wrapText="1"/>
    </xf>
    <xf numFmtId="164" fontId="18" fillId="2" borderId="14" xfId="0" applyNumberFormat="1" applyFont="1" applyFill="1" applyBorder="1" applyAlignment="1">
      <alignment horizontal="center" vertical="center" wrapText="1"/>
    </xf>
    <xf numFmtId="164" fontId="18" fillId="2" borderId="15" xfId="0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18" fillId="2" borderId="0" xfId="0" applyFont="1" applyFill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3" fontId="18" fillId="4" borderId="13" xfId="0" applyNumberFormat="1" applyFont="1" applyFill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4" fontId="17" fillId="6" borderId="24" xfId="0" applyNumberFormat="1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165" fontId="0" fillId="2" borderId="37" xfId="0" applyNumberFormat="1" applyFill="1" applyBorder="1" applyAlignment="1">
      <alignment horizontal="center" vertical="center" wrapText="1"/>
    </xf>
    <xf numFmtId="164" fontId="20" fillId="2" borderId="0" xfId="0" applyNumberFormat="1" applyFont="1" applyFill="1" applyAlignment="1">
      <alignment vertical="center"/>
    </xf>
    <xf numFmtId="3" fontId="9" fillId="2" borderId="0" xfId="0" applyNumberFormat="1" applyFont="1" applyFill="1"/>
    <xf numFmtId="164" fontId="26" fillId="2" borderId="0" xfId="0" applyNumberFormat="1" applyFont="1" applyFill="1" applyAlignment="1">
      <alignment vertical="center"/>
    </xf>
    <xf numFmtId="3" fontId="18" fillId="2" borderId="13" xfId="0" applyNumberFormat="1" applyFont="1" applyFill="1" applyBorder="1" applyAlignment="1">
      <alignment horizontal="center" vertical="center"/>
    </xf>
    <xf numFmtId="3" fontId="18" fillId="2" borderId="14" xfId="0" applyNumberFormat="1" applyFont="1" applyFill="1" applyBorder="1" applyAlignment="1">
      <alignment horizontal="center" vertical="center" wrapText="1"/>
    </xf>
    <xf numFmtId="165" fontId="18" fillId="2" borderId="15" xfId="0" applyNumberFormat="1" applyFont="1" applyFill="1" applyBorder="1" applyAlignment="1">
      <alignment horizontal="center" vertical="center" wrapText="1"/>
    </xf>
    <xf numFmtId="164" fontId="20" fillId="2" borderId="0" xfId="0" applyNumberFormat="1" applyFont="1" applyFill="1" applyAlignment="1">
      <alignment horizontal="center" vertical="center"/>
    </xf>
    <xf numFmtId="3" fontId="20" fillId="2" borderId="0" xfId="0" applyNumberFormat="1" applyFont="1" applyFill="1" applyAlignment="1">
      <alignment horizontal="center" vertical="center"/>
    </xf>
    <xf numFmtId="3" fontId="26" fillId="2" borderId="0" xfId="0" applyNumberFormat="1" applyFont="1" applyFill="1" applyAlignment="1">
      <alignment vertical="center"/>
    </xf>
    <xf numFmtId="3" fontId="20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horizontal="center" vertical="center" wrapText="1"/>
    </xf>
    <xf numFmtId="3" fontId="16" fillId="2" borderId="0" xfId="0" applyNumberFormat="1" applyFont="1" applyFill="1"/>
    <xf numFmtId="0" fontId="14" fillId="2" borderId="0" xfId="0" applyFont="1" applyFill="1" applyAlignment="1">
      <alignment vertical="center"/>
    </xf>
    <xf numFmtId="164" fontId="14" fillId="2" borderId="0" xfId="0" applyNumberFormat="1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4" fontId="15" fillId="3" borderId="0" xfId="0" applyNumberFormat="1" applyFont="1" applyFill="1" applyAlignment="1">
      <alignment vertical="center" wrapText="1"/>
    </xf>
    <xf numFmtId="14" fontId="15" fillId="3" borderId="0" xfId="0" applyNumberFormat="1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vertical="center"/>
    </xf>
    <xf numFmtId="3" fontId="15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6" fillId="0" borderId="0" xfId="0" applyFont="1"/>
    <xf numFmtId="164" fontId="33" fillId="2" borderId="57" xfId="3" applyNumberFormat="1" applyFont="1" applyFill="1" applyBorder="1" applyAlignment="1">
      <alignment horizontal="right" vertical="center" indent="1"/>
    </xf>
    <xf numFmtId="164" fontId="33" fillId="2" borderId="58" xfId="3" applyNumberFormat="1" applyFont="1" applyFill="1" applyBorder="1" applyAlignment="1">
      <alignment horizontal="right" vertical="center" indent="1"/>
    </xf>
    <xf numFmtId="164" fontId="33" fillId="2" borderId="53" xfId="3" applyNumberFormat="1" applyFont="1" applyFill="1" applyBorder="1" applyAlignment="1">
      <alignment horizontal="right" vertical="center" indent="1"/>
    </xf>
    <xf numFmtId="164" fontId="33" fillId="2" borderId="59" xfId="3" applyNumberFormat="1" applyFont="1" applyFill="1" applyBorder="1" applyAlignment="1">
      <alignment horizontal="right" vertical="center" indent="1"/>
    </xf>
    <xf numFmtId="164" fontId="33" fillId="2" borderId="0" xfId="3" applyNumberFormat="1" applyFont="1" applyFill="1" applyBorder="1" applyAlignment="1">
      <alignment horizontal="right" vertical="center" indent="1"/>
    </xf>
    <xf numFmtId="164" fontId="33" fillId="2" borderId="60" xfId="3" applyNumberFormat="1" applyFont="1" applyFill="1" applyBorder="1" applyAlignment="1">
      <alignment horizontal="right" vertical="center" indent="1"/>
    </xf>
    <xf numFmtId="164" fontId="33" fillId="2" borderId="56" xfId="3" applyNumberFormat="1" applyFont="1" applyFill="1" applyBorder="1" applyAlignment="1">
      <alignment horizontal="right" vertical="center" indent="1"/>
    </xf>
    <xf numFmtId="164" fontId="33" fillId="2" borderId="61" xfId="3" applyNumberFormat="1" applyFont="1" applyFill="1" applyBorder="1" applyAlignment="1">
      <alignment horizontal="right" vertical="center" indent="1"/>
    </xf>
    <xf numFmtId="0" fontId="2" fillId="0" borderId="59" xfId="2" applyBorder="1"/>
    <xf numFmtId="0" fontId="2" fillId="0" borderId="60" xfId="2" applyBorder="1"/>
    <xf numFmtId="0" fontId="2" fillId="0" borderId="61" xfId="2" applyBorder="1"/>
    <xf numFmtId="0" fontId="6" fillId="5" borderId="64" xfId="2" applyFont="1" applyFill="1" applyBorder="1" applyAlignment="1">
      <alignment horizontal="center"/>
    </xf>
    <xf numFmtId="0" fontId="6" fillId="5" borderId="65" xfId="2" applyFont="1" applyFill="1" applyBorder="1" applyAlignment="1">
      <alignment horizontal="center"/>
    </xf>
    <xf numFmtId="0" fontId="5" fillId="0" borderId="52" xfId="2" applyFont="1" applyBorder="1" applyAlignment="1">
      <alignment horizontal="left" indent="1"/>
    </xf>
    <xf numFmtId="0" fontId="5" fillId="0" borderId="54" xfId="2" applyFont="1" applyBorder="1" applyAlignment="1">
      <alignment horizontal="left" indent="1"/>
    </xf>
    <xf numFmtId="0" fontId="5" fillId="0" borderId="55" xfId="2" applyFont="1" applyBorder="1" applyAlignment="1">
      <alignment horizontal="left" indent="1"/>
    </xf>
    <xf numFmtId="0" fontId="17" fillId="5" borderId="20" xfId="2" applyFont="1" applyFill="1" applyBorder="1" applyAlignment="1">
      <alignment horizontal="center" vertical="center" wrapText="1"/>
    </xf>
    <xf numFmtId="0" fontId="17" fillId="5" borderId="73" xfId="2" applyFont="1" applyFill="1" applyBorder="1" applyAlignment="1">
      <alignment horizontal="center" vertical="center" wrapText="1"/>
    </xf>
    <xf numFmtId="0" fontId="17" fillId="5" borderId="74" xfId="2" applyFont="1" applyFill="1" applyBorder="1" applyAlignment="1">
      <alignment horizontal="center" vertical="center" wrapText="1"/>
    </xf>
    <xf numFmtId="14" fontId="17" fillId="6" borderId="75" xfId="2" applyNumberFormat="1" applyFont="1" applyFill="1" applyBorder="1" applyAlignment="1">
      <alignment horizontal="left" vertical="center" wrapText="1" indent="1"/>
    </xf>
    <xf numFmtId="3" fontId="7" fillId="2" borderId="76" xfId="2" applyNumberFormat="1" applyFont="1" applyFill="1" applyBorder="1" applyAlignment="1">
      <alignment horizontal="right" vertical="center" wrapText="1" indent="2"/>
    </xf>
    <xf numFmtId="3" fontId="7" fillId="2" borderId="77" xfId="2" applyNumberFormat="1" applyFont="1" applyFill="1" applyBorder="1" applyAlignment="1">
      <alignment horizontal="right" vertical="center" wrapText="1" indent="2"/>
    </xf>
    <xf numFmtId="3" fontId="7" fillId="2" borderId="78" xfId="2" applyNumberFormat="1" applyFont="1" applyFill="1" applyBorder="1" applyAlignment="1">
      <alignment horizontal="right" vertical="center" wrapText="1" indent="2"/>
    </xf>
    <xf numFmtId="3" fontId="18" fillId="2" borderId="79" xfId="2" applyNumberFormat="1" applyFont="1" applyFill="1" applyBorder="1" applyAlignment="1">
      <alignment horizontal="right" vertical="center" wrapText="1" indent="2"/>
    </xf>
    <xf numFmtId="14" fontId="17" fillId="6" borderId="80" xfId="2" applyNumberFormat="1" applyFont="1" applyFill="1" applyBorder="1" applyAlignment="1">
      <alignment horizontal="left" vertical="center" wrapText="1" indent="1"/>
    </xf>
    <xf numFmtId="3" fontId="7" fillId="2" borderId="81" xfId="2" applyNumberFormat="1" applyFont="1" applyFill="1" applyBorder="1" applyAlignment="1">
      <alignment horizontal="right" vertical="center" wrapText="1" indent="2"/>
    </xf>
    <xf numFmtId="3" fontId="7" fillId="2" borderId="82" xfId="2" applyNumberFormat="1" applyFont="1" applyFill="1" applyBorder="1" applyAlignment="1">
      <alignment horizontal="right" vertical="center" wrapText="1" indent="2"/>
    </xf>
    <xf numFmtId="3" fontId="7" fillId="2" borderId="83" xfId="2" applyNumberFormat="1" applyFont="1" applyFill="1" applyBorder="1" applyAlignment="1">
      <alignment horizontal="right" vertical="center" wrapText="1" indent="2"/>
    </xf>
    <xf numFmtId="3" fontId="18" fillId="2" borderId="84" xfId="2" applyNumberFormat="1" applyFont="1" applyFill="1" applyBorder="1" applyAlignment="1">
      <alignment horizontal="right" vertical="center" wrapText="1" indent="2"/>
    </xf>
    <xf numFmtId="14" fontId="17" fillId="6" borderId="85" xfId="2" applyNumberFormat="1" applyFont="1" applyFill="1" applyBorder="1" applyAlignment="1">
      <alignment horizontal="left" vertical="center" wrapText="1" indent="1"/>
    </xf>
    <xf numFmtId="165" fontId="7" fillId="2" borderId="86" xfId="2" applyNumberFormat="1" applyFont="1" applyFill="1" applyBorder="1" applyAlignment="1">
      <alignment horizontal="right" vertical="center" wrapText="1" indent="2"/>
    </xf>
    <xf numFmtId="165" fontId="7" fillId="2" borderId="87" xfId="2" applyNumberFormat="1" applyFont="1" applyFill="1" applyBorder="1" applyAlignment="1">
      <alignment horizontal="right" vertical="center" wrapText="1" indent="2"/>
    </xf>
    <xf numFmtId="165" fontId="7" fillId="2" borderId="88" xfId="2" applyNumberFormat="1" applyFont="1" applyFill="1" applyBorder="1" applyAlignment="1">
      <alignment horizontal="right" vertical="center" wrapText="1" indent="2"/>
    </xf>
    <xf numFmtId="165" fontId="18" fillId="2" borderId="89" xfId="2" applyNumberFormat="1" applyFont="1" applyFill="1" applyBorder="1" applyAlignment="1">
      <alignment horizontal="right" vertical="center" wrapText="1" indent="2"/>
    </xf>
    <xf numFmtId="3" fontId="18" fillId="2" borderId="76" xfId="2" applyNumberFormat="1" applyFont="1" applyFill="1" applyBorder="1" applyAlignment="1">
      <alignment horizontal="right" vertical="center" wrapText="1" indent="2"/>
    </xf>
    <xf numFmtId="3" fontId="18" fillId="2" borderId="77" xfId="2" applyNumberFormat="1" applyFont="1" applyFill="1" applyBorder="1" applyAlignment="1">
      <alignment horizontal="right" vertical="center" wrapText="1" indent="2"/>
    </xf>
    <xf numFmtId="3" fontId="18" fillId="2" borderId="78" xfId="2" applyNumberFormat="1" applyFont="1" applyFill="1" applyBorder="1" applyAlignment="1">
      <alignment horizontal="right" vertical="center" wrapText="1" indent="2"/>
    </xf>
    <xf numFmtId="3" fontId="18" fillId="2" borderId="81" xfId="2" applyNumberFormat="1" applyFont="1" applyFill="1" applyBorder="1" applyAlignment="1">
      <alignment horizontal="right" vertical="center" wrapText="1" indent="2"/>
    </xf>
    <xf numFmtId="3" fontId="18" fillId="2" borderId="82" xfId="2" applyNumberFormat="1" applyFont="1" applyFill="1" applyBorder="1" applyAlignment="1">
      <alignment horizontal="right" vertical="center" wrapText="1" indent="2"/>
    </xf>
    <xf numFmtId="3" fontId="18" fillId="2" borderId="83" xfId="2" applyNumberFormat="1" applyFont="1" applyFill="1" applyBorder="1" applyAlignment="1">
      <alignment horizontal="right" vertical="center" wrapText="1" indent="2"/>
    </xf>
    <xf numFmtId="165" fontId="18" fillId="2" borderId="86" xfId="2" applyNumberFormat="1" applyFont="1" applyFill="1" applyBorder="1" applyAlignment="1">
      <alignment horizontal="right" vertical="center" wrapText="1" indent="2"/>
    </xf>
    <xf numFmtId="165" fontId="18" fillId="2" borderId="87" xfId="2" applyNumberFormat="1" applyFont="1" applyFill="1" applyBorder="1" applyAlignment="1">
      <alignment horizontal="right" vertical="center" wrapText="1" indent="2"/>
    </xf>
    <xf numFmtId="165" fontId="18" fillId="2" borderId="88" xfId="2" applyNumberFormat="1" applyFont="1" applyFill="1" applyBorder="1" applyAlignment="1">
      <alignment horizontal="right" vertical="center" wrapText="1" indent="2"/>
    </xf>
    <xf numFmtId="0" fontId="2" fillId="0" borderId="0" xfId="2" applyAlignment="1">
      <alignment wrapText="1"/>
    </xf>
    <xf numFmtId="14" fontId="17" fillId="6" borderId="23" xfId="0" applyNumberFormat="1" applyFon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right" vertical="center" wrapText="1" indent="1"/>
    </xf>
    <xf numFmtId="164" fontId="0" fillId="2" borderId="11" xfId="0" applyNumberFormat="1" applyFill="1" applyBorder="1" applyAlignment="1">
      <alignment horizontal="right" vertical="center" wrapText="1" indent="1"/>
    </xf>
    <xf numFmtId="3" fontId="0" fillId="2" borderId="47" xfId="0" applyNumberFormat="1" applyFill="1" applyBorder="1" applyAlignment="1">
      <alignment horizontal="right" vertical="center" wrapText="1" indent="1"/>
    </xf>
    <xf numFmtId="164" fontId="0" fillId="2" borderId="12" xfId="0" applyNumberFormat="1" applyFill="1" applyBorder="1" applyAlignment="1">
      <alignment horizontal="right" vertical="center" wrapText="1" indent="1"/>
    </xf>
    <xf numFmtId="164" fontId="0" fillId="2" borderId="90" xfId="0" applyNumberFormat="1" applyFill="1" applyBorder="1" applyAlignment="1">
      <alignment horizontal="right" vertical="center" wrapText="1" indent="1"/>
    </xf>
    <xf numFmtId="3" fontId="18" fillId="2" borderId="12" xfId="0" applyNumberFormat="1" applyFont="1" applyFill="1" applyBorder="1" applyAlignment="1">
      <alignment horizontal="right" vertical="center" wrapText="1" indent="1"/>
    </xf>
    <xf numFmtId="164" fontId="9" fillId="2" borderId="0" xfId="7" applyNumberFormat="1" applyFont="1" applyFill="1"/>
    <xf numFmtId="3" fontId="0" fillId="2" borderId="5" xfId="0" applyNumberFormat="1" applyFill="1" applyBorder="1" applyAlignment="1">
      <alignment horizontal="right" vertical="center" indent="1"/>
    </xf>
    <xf numFmtId="164" fontId="0" fillId="2" borderId="0" xfId="0" applyNumberFormat="1" applyFill="1" applyAlignment="1">
      <alignment horizontal="right" vertical="center" wrapText="1" indent="1"/>
    </xf>
    <xf numFmtId="3" fontId="0" fillId="2" borderId="49" xfId="0" applyNumberFormat="1" applyFill="1" applyBorder="1" applyAlignment="1">
      <alignment horizontal="right" vertical="center" indent="1"/>
    </xf>
    <xf numFmtId="164" fontId="0" fillId="2" borderId="6" xfId="0" applyNumberFormat="1" applyFill="1" applyBorder="1" applyAlignment="1">
      <alignment horizontal="right" vertical="center" wrapText="1" indent="1"/>
    </xf>
    <xf numFmtId="164" fontId="0" fillId="2" borderId="91" xfId="0" applyNumberFormat="1" applyFill="1" applyBorder="1" applyAlignment="1">
      <alignment horizontal="right" vertical="center" wrapText="1" indent="1"/>
    </xf>
    <xf numFmtId="3" fontId="18" fillId="2" borderId="6" xfId="0" applyNumberFormat="1" applyFont="1" applyFill="1" applyBorder="1" applyAlignment="1">
      <alignment horizontal="right" vertical="center" wrapText="1" indent="1"/>
    </xf>
    <xf numFmtId="164" fontId="0" fillId="0" borderId="0" xfId="7" applyNumberFormat="1" applyFont="1"/>
    <xf numFmtId="3" fontId="18" fillId="2" borderId="9" xfId="0" applyNumberFormat="1" applyFont="1" applyFill="1" applyBorder="1" applyAlignment="1">
      <alignment horizontal="right" vertical="center" wrapText="1" indent="1"/>
    </xf>
    <xf numFmtId="3" fontId="18" fillId="4" borderId="13" xfId="0" applyNumberFormat="1" applyFont="1" applyFill="1" applyBorder="1" applyAlignment="1">
      <alignment horizontal="right" vertical="center" indent="1"/>
    </xf>
    <xf numFmtId="164" fontId="18" fillId="2" borderId="14" xfId="0" applyNumberFormat="1" applyFont="1" applyFill="1" applyBorder="1" applyAlignment="1">
      <alignment horizontal="right" vertical="center" indent="1"/>
    </xf>
    <xf numFmtId="3" fontId="18" fillId="4" borderId="51" xfId="0" applyNumberFormat="1" applyFont="1" applyFill="1" applyBorder="1" applyAlignment="1">
      <alignment horizontal="right" vertical="center" indent="1"/>
    </xf>
    <xf numFmtId="164" fontId="18" fillId="2" borderId="15" xfId="0" applyNumberFormat="1" applyFont="1" applyFill="1" applyBorder="1" applyAlignment="1">
      <alignment horizontal="right" vertical="center" indent="1"/>
    </xf>
    <xf numFmtId="164" fontId="18" fillId="2" borderId="48" xfId="0" applyNumberFormat="1" applyFont="1" applyFill="1" applyBorder="1" applyAlignment="1">
      <alignment horizontal="right" vertical="center" indent="1"/>
    </xf>
    <xf numFmtId="3" fontId="18" fillId="4" borderId="15" xfId="0" applyNumberFormat="1" applyFont="1" applyFill="1" applyBorder="1" applyAlignment="1">
      <alignment horizontal="right" vertical="center" indent="1"/>
    </xf>
    <xf numFmtId="0" fontId="35" fillId="2" borderId="0" xfId="0" applyFont="1" applyFill="1"/>
    <xf numFmtId="3" fontId="36" fillId="2" borderId="0" xfId="0" applyNumberFormat="1" applyFont="1" applyFill="1"/>
    <xf numFmtId="3" fontId="18" fillId="2" borderId="67" xfId="0" applyNumberFormat="1" applyFont="1" applyFill="1" applyBorder="1" applyAlignment="1">
      <alignment horizontal="center" vertical="center" wrapText="1"/>
    </xf>
    <xf numFmtId="3" fontId="18" fillId="2" borderId="68" xfId="0" applyNumberFormat="1" applyFont="1" applyFill="1" applyBorder="1" applyAlignment="1">
      <alignment horizontal="center" vertical="center" wrapText="1"/>
    </xf>
    <xf numFmtId="164" fontId="18" fillId="2" borderId="14" xfId="0" applyNumberFormat="1" applyFont="1" applyFill="1" applyBorder="1" applyAlignment="1">
      <alignment horizontal="center" vertical="center"/>
    </xf>
    <xf numFmtId="164" fontId="18" fillId="2" borderId="15" xfId="0" applyNumberFormat="1" applyFont="1" applyFill="1" applyBorder="1" applyAlignment="1">
      <alignment horizontal="center" vertical="center"/>
    </xf>
    <xf numFmtId="3" fontId="18" fillId="4" borderId="38" xfId="0" applyNumberFormat="1" applyFont="1" applyFill="1" applyBorder="1" applyAlignment="1">
      <alignment horizontal="center" vertical="center"/>
    </xf>
    <xf numFmtId="0" fontId="20" fillId="2" borderId="1" xfId="0" applyFont="1" applyFill="1" applyBorder="1"/>
    <xf numFmtId="0" fontId="10" fillId="2" borderId="0" xfId="0" applyFont="1" applyFill="1"/>
    <xf numFmtId="164" fontId="37" fillId="2" borderId="0" xfId="0" applyNumberFormat="1" applyFont="1" applyFill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/>
    </xf>
    <xf numFmtId="3" fontId="38" fillId="2" borderId="5" xfId="0" applyNumberFormat="1" applyFont="1" applyFill="1" applyBorder="1" applyAlignment="1">
      <alignment horizontal="center" vertical="center" wrapText="1"/>
    </xf>
    <xf numFmtId="164" fontId="38" fillId="2" borderId="0" xfId="0" applyNumberFormat="1" applyFont="1" applyFill="1" applyAlignment="1">
      <alignment horizontal="center" vertical="center" wrapText="1"/>
    </xf>
    <xf numFmtId="3" fontId="39" fillId="2" borderId="68" xfId="0" applyNumberFormat="1" applyFont="1" applyFill="1" applyBorder="1" applyAlignment="1">
      <alignment horizontal="center" vertical="center" wrapText="1"/>
    </xf>
    <xf numFmtId="164" fontId="38" fillId="2" borderId="0" xfId="0" applyNumberFormat="1" applyFont="1" applyFill="1" applyAlignment="1">
      <alignment horizontal="center" vertical="center"/>
    </xf>
    <xf numFmtId="3" fontId="39" fillId="2" borderId="13" xfId="0" applyNumberFormat="1" applyFont="1" applyFill="1" applyBorder="1" applyAlignment="1">
      <alignment horizontal="center" vertical="center"/>
    </xf>
    <xf numFmtId="164" fontId="39" fillId="4" borderId="14" xfId="0" applyNumberFormat="1" applyFont="1" applyFill="1" applyBorder="1" applyAlignment="1">
      <alignment horizontal="center" vertical="center"/>
    </xf>
    <xf numFmtId="3" fontId="39" fillId="3" borderId="38" xfId="0" applyNumberFormat="1" applyFont="1" applyFill="1" applyBorder="1" applyAlignment="1">
      <alignment horizontal="center" vertical="center" wrapText="1"/>
    </xf>
    <xf numFmtId="0" fontId="36" fillId="2" borderId="0" xfId="0" applyFont="1" applyFill="1"/>
    <xf numFmtId="164" fontId="0" fillId="2" borderId="0" xfId="0" applyNumberFormat="1" applyFill="1" applyAlignment="1">
      <alignment horizontal="center" vertical="center"/>
    </xf>
    <xf numFmtId="0" fontId="16" fillId="2" borderId="0" xfId="0" applyFont="1" applyFill="1"/>
    <xf numFmtId="0" fontId="16" fillId="2" borderId="1" xfId="0" applyFont="1" applyFill="1" applyBorder="1"/>
    <xf numFmtId="0" fontId="40" fillId="2" borderId="0" xfId="0" applyFont="1" applyFill="1"/>
    <xf numFmtId="14" fontId="17" fillId="6" borderId="98" xfId="0" applyNumberFormat="1" applyFont="1" applyFill="1" applyBorder="1" applyAlignment="1">
      <alignment horizontal="center" vertical="center" wrapText="1"/>
    </xf>
    <xf numFmtId="14" fontId="17" fillId="6" borderId="99" xfId="0" applyNumberFormat="1" applyFont="1" applyFill="1" applyBorder="1" applyAlignment="1">
      <alignment horizontal="center" vertical="center" wrapText="1"/>
    </xf>
    <xf numFmtId="0" fontId="18" fillId="2" borderId="100" xfId="0" applyFont="1" applyFill="1" applyBorder="1" applyAlignment="1">
      <alignment horizontal="left" vertical="center"/>
    </xf>
    <xf numFmtId="3" fontId="0" fillId="4" borderId="100" xfId="0" applyNumberFormat="1" applyFill="1" applyBorder="1" applyAlignment="1">
      <alignment horizontal="right" vertical="center" indent="1"/>
    </xf>
    <xf numFmtId="3" fontId="0" fillId="2" borderId="101" xfId="0" applyNumberFormat="1" applyFill="1" applyBorder="1" applyAlignment="1">
      <alignment horizontal="right" vertical="center" wrapText="1" indent="1"/>
    </xf>
    <xf numFmtId="4" fontId="0" fillId="2" borderId="102" xfId="0" applyNumberFormat="1" applyFill="1" applyBorder="1" applyAlignment="1">
      <alignment horizontal="right" vertical="center" wrapText="1" indent="1"/>
    </xf>
    <xf numFmtId="0" fontId="18" fillId="2" borderId="54" xfId="0" applyFont="1" applyFill="1" applyBorder="1" applyAlignment="1">
      <alignment horizontal="left" vertical="center"/>
    </xf>
    <xf numFmtId="3" fontId="0" fillId="4" borderId="54" xfId="0" applyNumberFormat="1" applyFill="1" applyBorder="1" applyAlignment="1">
      <alignment horizontal="right" vertical="center" indent="1"/>
    </xf>
    <xf numFmtId="3" fontId="0" fillId="2" borderId="103" xfId="0" applyNumberFormat="1" applyFill="1" applyBorder="1" applyAlignment="1">
      <alignment horizontal="right" vertical="center" wrapText="1" indent="1"/>
    </xf>
    <xf numFmtId="4" fontId="0" fillId="2" borderId="60" xfId="0" applyNumberFormat="1" applyFill="1" applyBorder="1" applyAlignment="1">
      <alignment horizontal="right" vertical="center" wrapText="1" indent="1"/>
    </xf>
    <xf numFmtId="0" fontId="18" fillId="2" borderId="104" xfId="0" applyFont="1" applyFill="1" applyBorder="1" applyAlignment="1">
      <alignment horizontal="left" vertical="center"/>
    </xf>
    <xf numFmtId="3" fontId="18" fillId="4" borderId="104" xfId="0" applyNumberFormat="1" applyFont="1" applyFill="1" applyBorder="1" applyAlignment="1">
      <alignment horizontal="right" vertical="center" indent="1"/>
    </xf>
    <xf numFmtId="3" fontId="18" fillId="4" borderId="105" xfId="0" applyNumberFormat="1" applyFont="1" applyFill="1" applyBorder="1" applyAlignment="1">
      <alignment horizontal="right" vertical="center" indent="1"/>
    </xf>
    <xf numFmtId="4" fontId="18" fillId="2" borderId="106" xfId="0" applyNumberFormat="1" applyFont="1" applyFill="1" applyBorder="1" applyAlignment="1">
      <alignment horizontal="right" vertical="center" wrapText="1" indent="1"/>
    </xf>
    <xf numFmtId="0" fontId="28" fillId="2" borderId="0" xfId="0" applyFont="1" applyFill="1"/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3" fontId="30" fillId="2" borderId="0" xfId="0" applyNumberFormat="1" applyFont="1" applyFill="1" applyAlignment="1">
      <alignment vertical="center"/>
    </xf>
    <xf numFmtId="4" fontId="30" fillId="2" borderId="0" xfId="0" applyNumberFormat="1" applyFont="1" applyFill="1" applyAlignment="1">
      <alignment vertical="center"/>
    </xf>
    <xf numFmtId="4" fontId="16" fillId="2" borderId="0" xfId="0" applyNumberFormat="1" applyFont="1" applyFill="1"/>
    <xf numFmtId="4" fontId="20" fillId="2" borderId="0" xfId="0" applyNumberFormat="1" applyFont="1" applyFill="1"/>
    <xf numFmtId="0" fontId="41" fillId="2" borderId="0" xfId="0" applyFont="1" applyFill="1" applyAlignment="1">
      <alignment vertical="center"/>
    </xf>
    <xf numFmtId="3" fontId="0" fillId="2" borderId="11" xfId="0" applyNumberFormat="1" applyFill="1" applyBorder="1" applyAlignment="1">
      <alignment horizontal="center" vertical="center" wrapText="1"/>
    </xf>
    <xf numFmtId="3" fontId="18" fillId="2" borderId="47" xfId="0" applyNumberFormat="1" applyFont="1" applyFill="1" applyBorder="1" applyAlignment="1">
      <alignment horizontal="center" vertical="center" wrapText="1"/>
    </xf>
    <xf numFmtId="3" fontId="18" fillId="2" borderId="10" xfId="0" applyNumberFormat="1" applyFont="1" applyFill="1" applyBorder="1" applyAlignment="1">
      <alignment horizontal="center" vertical="center" wrapText="1"/>
    </xf>
    <xf numFmtId="164" fontId="18" fillId="2" borderId="12" xfId="0" applyNumberFormat="1" applyFont="1" applyFill="1" applyBorder="1" applyAlignment="1">
      <alignment horizontal="center" vertical="center" wrapText="1"/>
    </xf>
    <xf numFmtId="3" fontId="18" fillId="2" borderId="49" xfId="0" applyNumberFormat="1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164" fontId="18" fillId="2" borderId="9" xfId="0" applyNumberFormat="1" applyFont="1" applyFill="1" applyBorder="1" applyAlignment="1">
      <alignment horizontal="center" vertical="center" wrapText="1"/>
    </xf>
    <xf numFmtId="3" fontId="18" fillId="2" borderId="14" xfId="0" applyNumberFormat="1" applyFont="1" applyFill="1" applyBorder="1" applyAlignment="1">
      <alignment horizontal="center" vertical="center"/>
    </xf>
    <xf numFmtId="3" fontId="18" fillId="2" borderId="51" xfId="0" applyNumberFormat="1" applyFont="1" applyFill="1" applyBorder="1" applyAlignment="1">
      <alignment horizontal="center" vertical="center"/>
    </xf>
    <xf numFmtId="167" fontId="20" fillId="2" borderId="0" xfId="6" applyNumberFormat="1" applyFont="1" applyFill="1" applyAlignment="1">
      <alignment horizontal="center" vertical="center"/>
    </xf>
    <xf numFmtId="10" fontId="0" fillId="0" borderId="0" xfId="7" applyNumberFormat="1" applyFont="1"/>
    <xf numFmtId="0" fontId="27" fillId="2" borderId="0" xfId="0" applyFont="1" applyFill="1" applyAlignment="1">
      <alignment vertical="center"/>
    </xf>
    <xf numFmtId="3" fontId="41" fillId="2" borderId="0" xfId="0" applyNumberFormat="1" applyFont="1" applyFill="1" applyAlignment="1">
      <alignment horizontal="left" vertical="center"/>
    </xf>
    <xf numFmtId="164" fontId="18" fillId="2" borderId="68" xfId="0" applyNumberFormat="1" applyFont="1" applyFill="1" applyBorder="1" applyAlignment="1">
      <alignment horizontal="center" vertical="center" wrapText="1"/>
    </xf>
    <xf numFmtId="164" fontId="18" fillId="2" borderId="38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164" fontId="36" fillId="2" borderId="0" xfId="0" applyNumberFormat="1" applyFont="1" applyFill="1" applyAlignment="1">
      <alignment vertical="center"/>
    </xf>
    <xf numFmtId="3" fontId="42" fillId="2" borderId="0" xfId="0" applyNumberFormat="1" applyFont="1" applyFill="1" applyAlignment="1">
      <alignment horizontal="center" vertical="center"/>
    </xf>
    <xf numFmtId="164" fontId="42" fillId="2" borderId="0" xfId="0" applyNumberFormat="1" applyFont="1" applyFill="1" applyAlignment="1">
      <alignment horizontal="center" vertical="center" wrapText="1"/>
    </xf>
    <xf numFmtId="4" fontId="32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right" vertical="center"/>
    </xf>
    <xf numFmtId="14" fontId="17" fillId="5" borderId="109" xfId="0" applyNumberFormat="1" applyFont="1" applyFill="1" applyBorder="1" applyAlignment="1">
      <alignment horizontal="center" vertical="center" wrapText="1"/>
    </xf>
    <xf numFmtId="14" fontId="17" fillId="5" borderId="110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/>
    </xf>
    <xf numFmtId="3" fontId="15" fillId="4" borderId="0" xfId="0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164" fontId="14" fillId="2" borderId="0" xfId="0" applyNumberFormat="1" applyFont="1" applyFill="1" applyAlignment="1">
      <alignment horizontal="center" vertical="center"/>
    </xf>
    <xf numFmtId="164" fontId="18" fillId="2" borderId="48" xfId="0" applyNumberFormat="1" applyFont="1" applyFill="1" applyBorder="1" applyAlignment="1">
      <alignment horizontal="center" vertical="center"/>
    </xf>
    <xf numFmtId="164" fontId="18" fillId="4" borderId="48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 wrapText="1"/>
    </xf>
    <xf numFmtId="164" fontId="18" fillId="2" borderId="11" xfId="0" applyNumberFormat="1" applyFont="1" applyFill="1" applyBorder="1" applyAlignment="1">
      <alignment horizontal="center" vertical="center" wrapText="1"/>
    </xf>
    <xf numFmtId="164" fontId="18" fillId="2" borderId="90" xfId="0" applyNumberFormat="1" applyFont="1" applyFill="1" applyBorder="1" applyAlignment="1">
      <alignment horizontal="center" vertical="center" wrapText="1"/>
    </xf>
    <xf numFmtId="3" fontId="18" fillId="2" borderId="111" xfId="0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164" fontId="0" fillId="2" borderId="90" xfId="0" applyNumberFormat="1" applyFill="1" applyBorder="1" applyAlignment="1">
      <alignment horizontal="center" vertical="center" wrapText="1"/>
    </xf>
    <xf numFmtId="164" fontId="25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 wrapText="1"/>
    </xf>
    <xf numFmtId="14" fontId="25" fillId="3" borderId="0" xfId="0" applyNumberFormat="1" applyFont="1" applyFill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12" fillId="2" borderId="27" xfId="0" applyFont="1" applyFill="1" applyBorder="1"/>
    <xf numFmtId="0" fontId="11" fillId="2" borderId="27" xfId="0" applyFont="1" applyFill="1" applyBorder="1" applyAlignment="1">
      <alignment vertical="center"/>
    </xf>
    <xf numFmtId="3" fontId="9" fillId="2" borderId="1" xfId="0" applyNumberFormat="1" applyFont="1" applyFill="1" applyBorder="1"/>
    <xf numFmtId="14" fontId="25" fillId="3" borderId="0" xfId="0" applyNumberFormat="1" applyFont="1" applyFill="1" applyAlignment="1">
      <alignment horizontal="left" vertical="center"/>
    </xf>
    <xf numFmtId="14" fontId="17" fillId="5" borderId="23" xfId="0" applyNumberFormat="1" applyFont="1" applyFill="1" applyBorder="1" applyAlignment="1">
      <alignment horizontal="center" vertical="center"/>
    </xf>
    <xf numFmtId="14" fontId="17" fillId="5" borderId="24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right" vertical="center" indent="1"/>
    </xf>
    <xf numFmtId="3" fontId="18" fillId="2" borderId="47" xfId="0" applyNumberFormat="1" applyFont="1" applyFill="1" applyBorder="1" applyAlignment="1">
      <alignment horizontal="right" vertical="center" wrapText="1" indent="1"/>
    </xf>
    <xf numFmtId="164" fontId="18" fillId="2" borderId="12" xfId="0" applyNumberFormat="1" applyFont="1" applyFill="1" applyBorder="1" applyAlignment="1">
      <alignment horizontal="right" vertical="center" wrapText="1" indent="1"/>
    </xf>
    <xf numFmtId="3" fontId="18" fillId="2" borderId="67" xfId="0" applyNumberFormat="1" applyFont="1" applyFill="1" applyBorder="1" applyAlignment="1">
      <alignment horizontal="right" vertical="center" wrapText="1" indent="1"/>
    </xf>
    <xf numFmtId="3" fontId="19" fillId="2" borderId="0" xfId="0" applyNumberFormat="1" applyFont="1" applyFill="1"/>
    <xf numFmtId="3" fontId="18" fillId="2" borderId="49" xfId="0" applyNumberFormat="1" applyFont="1" applyFill="1" applyBorder="1" applyAlignment="1">
      <alignment horizontal="right" vertical="center" wrapText="1" indent="1"/>
    </xf>
    <xf numFmtId="164" fontId="18" fillId="2" borderId="6" xfId="0" applyNumberFormat="1" applyFont="1" applyFill="1" applyBorder="1" applyAlignment="1">
      <alignment horizontal="right" vertical="center" indent="1"/>
    </xf>
    <xf numFmtId="3" fontId="18" fillId="2" borderId="68" xfId="0" applyNumberFormat="1" applyFont="1" applyFill="1" applyBorder="1" applyAlignment="1">
      <alignment horizontal="right" vertical="center" indent="1"/>
    </xf>
    <xf numFmtId="3" fontId="18" fillId="2" borderId="51" xfId="0" applyNumberFormat="1" applyFont="1" applyFill="1" applyBorder="1" applyAlignment="1">
      <alignment horizontal="right" vertical="center" indent="1"/>
    </xf>
    <xf numFmtId="164" fontId="18" fillId="4" borderId="15" xfId="0" applyNumberFormat="1" applyFont="1" applyFill="1" applyBorder="1" applyAlignment="1">
      <alignment horizontal="right" vertical="center" indent="1"/>
    </xf>
    <xf numFmtId="3" fontId="18" fillId="4" borderId="38" xfId="0" applyNumberFormat="1" applyFont="1" applyFill="1" applyBorder="1" applyAlignment="1">
      <alignment horizontal="right" vertical="center" indent="1"/>
    </xf>
    <xf numFmtId="3" fontId="15" fillId="2" borderId="0" xfId="0" applyNumberFormat="1" applyFont="1" applyFill="1" applyAlignment="1">
      <alignment horizontal="center" vertical="center" wrapText="1"/>
    </xf>
    <xf numFmtId="3" fontId="15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164" fontId="15" fillId="2" borderId="0" xfId="0" applyNumberFormat="1" applyFont="1" applyFill="1" applyAlignment="1">
      <alignment vertical="center"/>
    </xf>
    <xf numFmtId="164" fontId="13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3" fontId="0" fillId="2" borderId="47" xfId="0" applyNumberFormat="1" applyFill="1" applyBorder="1" applyAlignment="1">
      <alignment horizontal="center" vertical="center" wrapText="1"/>
    </xf>
    <xf numFmtId="3" fontId="18" fillId="2" borderId="46" xfId="0" applyNumberFormat="1" applyFont="1" applyFill="1" applyBorder="1" applyAlignment="1">
      <alignment horizontal="center" vertical="center" wrapText="1"/>
    </xf>
    <xf numFmtId="3" fontId="18" fillId="2" borderId="11" xfId="0" applyNumberFormat="1" applyFont="1" applyFill="1" applyBorder="1" applyAlignment="1">
      <alignment horizontal="center" vertical="center" wrapText="1"/>
    </xf>
    <xf numFmtId="3" fontId="0" fillId="2" borderId="49" xfId="0" applyNumberFormat="1" applyFill="1" applyBorder="1" applyAlignment="1">
      <alignment horizontal="center" vertical="center"/>
    </xf>
    <xf numFmtId="3" fontId="18" fillId="2" borderId="37" xfId="0" applyNumberFormat="1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/>
    </xf>
    <xf numFmtId="3" fontId="18" fillId="2" borderId="49" xfId="0" applyNumberFormat="1" applyFont="1" applyFill="1" applyBorder="1" applyAlignment="1">
      <alignment horizontal="center" vertical="center"/>
    </xf>
    <xf numFmtId="3" fontId="0" fillId="2" borderId="111" xfId="0" applyNumberFormat="1" applyFill="1" applyBorder="1" applyAlignment="1">
      <alignment horizontal="center" vertical="center"/>
    </xf>
    <xf numFmtId="3" fontId="18" fillId="4" borderId="51" xfId="0" applyNumberFormat="1" applyFont="1" applyFill="1" applyBorder="1" applyAlignment="1">
      <alignment horizontal="center" vertical="center"/>
    </xf>
    <xf numFmtId="3" fontId="18" fillId="4" borderId="50" xfId="0" applyNumberFormat="1" applyFont="1" applyFill="1" applyBorder="1" applyAlignment="1">
      <alignment horizontal="center" vertical="center"/>
    </xf>
    <xf numFmtId="0" fontId="27" fillId="0" borderId="0" xfId="0" applyFont="1"/>
    <xf numFmtId="164" fontId="43" fillId="0" borderId="0" xfId="7" applyNumberFormat="1" applyFont="1" applyAlignment="1">
      <alignment horizontal="left" indent="1"/>
    </xf>
    <xf numFmtId="14" fontId="15" fillId="2" borderId="0" xfId="0" applyNumberFormat="1" applyFont="1" applyFill="1" applyAlignment="1">
      <alignment vertical="center"/>
    </xf>
    <xf numFmtId="14" fontId="15" fillId="2" borderId="0" xfId="0" applyNumberFormat="1" applyFont="1" applyFill="1" applyAlignment="1">
      <alignment vertical="center" wrapText="1"/>
    </xf>
    <xf numFmtId="14" fontId="1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vertical="center" wrapText="1"/>
    </xf>
    <xf numFmtId="164" fontId="9" fillId="2" borderId="0" xfId="0" applyNumberFormat="1" applyFont="1" applyFill="1" applyAlignment="1">
      <alignment vertical="center"/>
    </xf>
    <xf numFmtId="164" fontId="0" fillId="2" borderId="91" xfId="0" applyNumberForma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164" fontId="15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18" fillId="2" borderId="67" xfId="0" applyNumberFormat="1" applyFont="1" applyFill="1" applyBorder="1" applyAlignment="1">
      <alignment horizontal="center" vertical="center"/>
    </xf>
    <xf numFmtId="2" fontId="18" fillId="2" borderId="68" xfId="0" applyNumberFormat="1" applyFont="1" applyFill="1" applyBorder="1" applyAlignment="1">
      <alignment horizontal="center" vertical="center"/>
    </xf>
    <xf numFmtId="3" fontId="18" fillId="2" borderId="68" xfId="0" applyNumberFormat="1" applyFont="1" applyFill="1" applyBorder="1" applyAlignment="1">
      <alignment horizontal="center" vertical="center"/>
    </xf>
    <xf numFmtId="2" fontId="18" fillId="2" borderId="66" xfId="0" applyNumberFormat="1" applyFont="1" applyFill="1" applyBorder="1" applyAlignment="1">
      <alignment horizontal="center" vertical="center"/>
    </xf>
    <xf numFmtId="3" fontId="18" fillId="2" borderId="7" xfId="0" applyNumberFormat="1" applyFont="1" applyFill="1" applyBorder="1" applyAlignment="1">
      <alignment horizontal="center" vertical="center" wrapText="1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 vertical="center"/>
    </xf>
    <xf numFmtId="3" fontId="18" fillId="4" borderId="10" xfId="0" applyNumberFormat="1" applyFont="1" applyFill="1" applyBorder="1" applyAlignment="1">
      <alignment horizontal="center" vertical="center"/>
    </xf>
    <xf numFmtId="164" fontId="18" fillId="2" borderId="12" xfId="0" applyNumberFormat="1" applyFont="1" applyFill="1" applyBorder="1" applyAlignment="1">
      <alignment horizontal="center" vertical="center"/>
    </xf>
    <xf numFmtId="3" fontId="18" fillId="2" borderId="11" xfId="0" applyNumberFormat="1" applyFont="1" applyFill="1" applyBorder="1" applyAlignment="1">
      <alignment horizontal="center" vertical="center"/>
    </xf>
    <xf numFmtId="164" fontId="18" fillId="2" borderId="11" xfId="0" applyNumberFormat="1" applyFont="1" applyFill="1" applyBorder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/>
    </xf>
    <xf numFmtId="3" fontId="18" fillId="4" borderId="5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164" fontId="18" fillId="2" borderId="41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164" fontId="25" fillId="2" borderId="0" xfId="0" applyNumberFormat="1" applyFont="1" applyFill="1" applyAlignment="1">
      <alignment vertical="center"/>
    </xf>
    <xf numFmtId="14" fontId="25" fillId="3" borderId="0" xfId="0" applyNumberFormat="1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164" fontId="23" fillId="2" borderId="0" xfId="0" applyNumberFormat="1" applyFont="1" applyFill="1" applyAlignment="1">
      <alignment vertical="center"/>
    </xf>
    <xf numFmtId="14" fontId="23" fillId="2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164" fontId="30" fillId="2" borderId="0" xfId="0" applyNumberFormat="1" applyFont="1" applyFill="1" applyAlignment="1">
      <alignment horizontal="center" vertical="center" wrapText="1"/>
    </xf>
    <xf numFmtId="3" fontId="30" fillId="2" borderId="0" xfId="0" applyNumberFormat="1" applyFont="1" applyFill="1" applyAlignment="1">
      <alignment horizontal="center" vertical="center" wrapText="1"/>
    </xf>
    <xf numFmtId="4" fontId="23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3" fontId="21" fillId="2" borderId="0" xfId="0" applyNumberFormat="1" applyFont="1" applyFill="1" applyAlignment="1">
      <alignment vertical="center"/>
    </xf>
    <xf numFmtId="4" fontId="21" fillId="2" borderId="0" xfId="0" applyNumberFormat="1" applyFont="1" applyFill="1" applyAlignment="1">
      <alignment vertical="center"/>
    </xf>
    <xf numFmtId="164" fontId="16" fillId="2" borderId="0" xfId="0" applyNumberFormat="1" applyFont="1" applyFill="1"/>
    <xf numFmtId="164" fontId="29" fillId="2" borderId="0" xfId="0" applyNumberFormat="1" applyFont="1" applyFill="1" applyAlignment="1">
      <alignment vertical="center"/>
    </xf>
    <xf numFmtId="3" fontId="30" fillId="2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2" fontId="15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/>
    <xf numFmtId="164" fontId="21" fillId="2" borderId="0" xfId="0" applyNumberFormat="1" applyFont="1" applyFill="1" applyAlignment="1">
      <alignment vertical="center"/>
    </xf>
    <xf numFmtId="164" fontId="30" fillId="2" borderId="0" xfId="0" applyNumberFormat="1" applyFont="1" applyFill="1" applyAlignment="1">
      <alignment vertical="center"/>
    </xf>
    <xf numFmtId="9" fontId="21" fillId="2" borderId="0" xfId="0" applyNumberFormat="1" applyFont="1" applyFill="1" applyAlignment="1">
      <alignment vertical="center"/>
    </xf>
    <xf numFmtId="14" fontId="17" fillId="6" borderId="24" xfId="0" applyNumberFormat="1" applyFont="1" applyFill="1" applyBorder="1" applyAlignment="1">
      <alignment vertical="center" wrapText="1"/>
    </xf>
    <xf numFmtId="3" fontId="18" fillId="3" borderId="38" xfId="0" applyNumberFormat="1" applyFont="1" applyFill="1" applyBorder="1" applyAlignment="1">
      <alignment horizontal="center" vertical="center" wrapText="1"/>
    </xf>
    <xf numFmtId="3" fontId="0" fillId="4" borderId="5" xfId="0" applyNumberFormat="1" applyFill="1" applyBorder="1" applyAlignment="1">
      <alignment horizontal="center" vertical="center"/>
    </xf>
    <xf numFmtId="3" fontId="0" fillId="2" borderId="90" xfId="0" applyNumberFormat="1" applyFill="1" applyBorder="1" applyAlignment="1">
      <alignment horizontal="center" vertical="center" wrapText="1"/>
    </xf>
    <xf numFmtId="4" fontId="0" fillId="2" borderId="12" xfId="0" applyNumberFormat="1" applyFill="1" applyBorder="1" applyAlignment="1">
      <alignment horizontal="center" vertical="center" wrapText="1"/>
    </xf>
    <xf numFmtId="3" fontId="0" fillId="2" borderId="91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3" fontId="0" fillId="2" borderId="92" xfId="0" applyNumberFormat="1" applyFill="1" applyBorder="1" applyAlignment="1">
      <alignment horizontal="center" vertical="center" wrapText="1"/>
    </xf>
    <xf numFmtId="4" fontId="0" fillId="2" borderId="9" xfId="0" applyNumberFormat="1" applyFill="1" applyBorder="1" applyAlignment="1">
      <alignment horizontal="center" vertical="center" wrapText="1"/>
    </xf>
    <xf numFmtId="3" fontId="18" fillId="4" borderId="48" xfId="0" applyNumberFormat="1" applyFont="1" applyFill="1" applyBorder="1" applyAlignment="1">
      <alignment horizontal="center" vertical="center"/>
    </xf>
    <xf numFmtId="4" fontId="18" fillId="2" borderId="15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3" fontId="38" fillId="2" borderId="10" xfId="0" applyNumberFormat="1" applyFont="1" applyFill="1" applyBorder="1" applyAlignment="1">
      <alignment horizontal="center" vertical="center" wrapText="1"/>
    </xf>
    <xf numFmtId="3" fontId="38" fillId="2" borderId="11" xfId="0" applyNumberFormat="1" applyFont="1" applyFill="1" applyBorder="1" applyAlignment="1">
      <alignment horizontal="center" vertical="center" wrapText="1"/>
    </xf>
    <xf numFmtId="3" fontId="39" fillId="2" borderId="47" xfId="0" applyNumberFormat="1" applyFont="1" applyFill="1" applyBorder="1" applyAlignment="1">
      <alignment horizontal="center" vertical="center" wrapText="1"/>
    </xf>
    <xf numFmtId="3" fontId="39" fillId="2" borderId="10" xfId="0" applyNumberFormat="1" applyFont="1" applyFill="1" applyBorder="1" applyAlignment="1">
      <alignment horizontal="center" vertical="center" wrapText="1"/>
    </xf>
    <xf numFmtId="164" fontId="39" fillId="2" borderId="12" xfId="0" applyNumberFormat="1" applyFont="1" applyFill="1" applyBorder="1" applyAlignment="1">
      <alignment horizontal="center" vertical="center" wrapText="1"/>
    </xf>
    <xf numFmtId="3" fontId="38" fillId="2" borderId="5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" vertical="center" wrapText="1"/>
    </xf>
    <xf numFmtId="3" fontId="39" fillId="2" borderId="49" xfId="0" applyNumberFormat="1" applyFont="1" applyFill="1" applyBorder="1" applyAlignment="1">
      <alignment horizontal="center" vertical="center" wrapText="1"/>
    </xf>
    <xf numFmtId="3" fontId="39" fillId="2" borderId="5" xfId="0" applyNumberFormat="1" applyFont="1" applyFill="1" applyBorder="1" applyAlignment="1">
      <alignment horizontal="center" vertical="center" wrapText="1"/>
    </xf>
    <xf numFmtId="164" fontId="39" fillId="2" borderId="6" xfId="0" applyNumberFormat="1" applyFont="1" applyFill="1" applyBorder="1" applyAlignment="1">
      <alignment horizontal="center" vertical="center" wrapText="1"/>
    </xf>
    <xf numFmtId="164" fontId="39" fillId="2" borderId="9" xfId="0" applyNumberFormat="1" applyFont="1" applyFill="1" applyBorder="1" applyAlignment="1">
      <alignment horizontal="center" vertical="center" wrapText="1"/>
    </xf>
    <xf numFmtId="3" fontId="39" fillId="4" borderId="13" xfId="0" applyNumberFormat="1" applyFont="1" applyFill="1" applyBorder="1" applyAlignment="1">
      <alignment horizontal="center" vertical="center"/>
    </xf>
    <xf numFmtId="3" fontId="39" fillId="2" borderId="14" xfId="0" applyNumberFormat="1" applyFont="1" applyFill="1" applyBorder="1" applyAlignment="1">
      <alignment horizontal="center" vertical="center"/>
    </xf>
    <xf numFmtId="3" fontId="39" fillId="2" borderId="51" xfId="0" applyNumberFormat="1" applyFont="1" applyFill="1" applyBorder="1" applyAlignment="1">
      <alignment horizontal="center" vertical="center"/>
    </xf>
    <xf numFmtId="164" fontId="39" fillId="2" borderId="15" xfId="0" applyNumberFormat="1" applyFont="1" applyFill="1" applyBorder="1" applyAlignment="1">
      <alignment horizontal="center" vertical="center" wrapText="1"/>
    </xf>
    <xf numFmtId="164" fontId="38" fillId="2" borderId="12" xfId="0" applyNumberFormat="1" applyFont="1" applyFill="1" applyBorder="1" applyAlignment="1">
      <alignment horizontal="center" vertical="center" wrapText="1"/>
    </xf>
    <xf numFmtId="164" fontId="39" fillId="2" borderId="67" xfId="0" applyNumberFormat="1" applyFont="1" applyFill="1" applyBorder="1" applyAlignment="1">
      <alignment horizontal="center" vertical="center" wrapText="1"/>
    </xf>
    <xf numFmtId="164" fontId="38" fillId="2" borderId="6" xfId="0" applyNumberFormat="1" applyFont="1" applyFill="1" applyBorder="1" applyAlignment="1">
      <alignment horizontal="center" vertical="center" wrapText="1"/>
    </xf>
    <xf numFmtId="164" fontId="39" fillId="2" borderId="68" xfId="0" applyNumberFormat="1" applyFont="1" applyFill="1" applyBorder="1" applyAlignment="1">
      <alignment horizontal="center" vertical="center" wrapText="1"/>
    </xf>
    <xf numFmtId="164" fontId="38" fillId="2" borderId="9" xfId="0" applyNumberFormat="1" applyFont="1" applyFill="1" applyBorder="1" applyAlignment="1">
      <alignment horizontal="center" vertical="center" wrapText="1"/>
    </xf>
    <xf numFmtId="164" fontId="39" fillId="2" borderId="38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7" fillId="0" borderId="120" xfId="0" applyFont="1" applyBorder="1" applyAlignment="1">
      <alignment vertical="center"/>
    </xf>
    <xf numFmtId="0" fontId="17" fillId="0" borderId="121" xfId="0" applyFont="1" applyBorder="1" applyAlignment="1">
      <alignment vertical="center"/>
    </xf>
    <xf numFmtId="0" fontId="28" fillId="0" borderId="121" xfId="0" applyFont="1" applyBorder="1"/>
    <xf numFmtId="0" fontId="28" fillId="0" borderId="122" xfId="0" applyFont="1" applyBorder="1"/>
    <xf numFmtId="3" fontId="9" fillId="0" borderId="0" xfId="0" applyNumberFormat="1" applyFont="1"/>
    <xf numFmtId="0" fontId="41" fillId="0" borderId="0" xfId="0" applyFont="1" applyAlignment="1">
      <alignment vertical="center"/>
    </xf>
    <xf numFmtId="14" fontId="17" fillId="6" borderId="124" xfId="0" applyNumberFormat="1" applyFont="1" applyFill="1" applyBorder="1" applyAlignment="1">
      <alignment vertical="center" wrapText="1"/>
    </xf>
    <xf numFmtId="14" fontId="17" fillId="6" borderId="124" xfId="0" applyNumberFormat="1" applyFont="1" applyFill="1" applyBorder="1" applyAlignment="1">
      <alignment horizontal="center" vertical="center" wrapText="1"/>
    </xf>
    <xf numFmtId="14" fontId="17" fillId="5" borderId="126" xfId="0" applyNumberFormat="1" applyFont="1" applyFill="1" applyBorder="1" applyAlignment="1">
      <alignment horizontal="center" vertical="center" wrapText="1"/>
    </xf>
    <xf numFmtId="14" fontId="17" fillId="6" borderId="126" xfId="0" applyNumberFormat="1" applyFont="1" applyFill="1" applyBorder="1" applyAlignment="1">
      <alignment horizontal="center" vertical="center" wrapText="1"/>
    </xf>
    <xf numFmtId="14" fontId="17" fillId="5" borderId="127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18" fillId="2" borderId="0" xfId="0" applyFont="1" applyFill="1" applyAlignment="1">
      <alignment vertical="center"/>
    </xf>
    <xf numFmtId="3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4" fontId="18" fillId="3" borderId="0" xfId="0" applyNumberFormat="1" applyFont="1" applyFill="1" applyAlignment="1">
      <alignment vertical="center"/>
    </xf>
    <xf numFmtId="164" fontId="18" fillId="2" borderId="0" xfId="0" applyNumberFormat="1" applyFont="1" applyFill="1" applyAlignment="1">
      <alignment vertical="center"/>
    </xf>
    <xf numFmtId="3" fontId="18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0" fillId="2" borderId="0" xfId="0" applyFill="1"/>
    <xf numFmtId="164" fontId="38" fillId="2" borderId="90" xfId="0" applyNumberFormat="1" applyFont="1" applyFill="1" applyBorder="1" applyAlignment="1">
      <alignment horizontal="center" vertical="center" wrapText="1"/>
    </xf>
    <xf numFmtId="164" fontId="38" fillId="2" borderId="11" xfId="0" applyNumberFormat="1" applyFont="1" applyFill="1" applyBorder="1" applyAlignment="1">
      <alignment horizontal="center" vertical="center" wrapText="1"/>
    </xf>
    <xf numFmtId="3" fontId="38" fillId="2" borderId="7" xfId="0" applyNumberFormat="1" applyFont="1" applyFill="1" applyBorder="1" applyAlignment="1">
      <alignment horizontal="center" vertical="center" wrapText="1"/>
    </xf>
    <xf numFmtId="164" fontId="38" fillId="2" borderId="8" xfId="0" applyNumberFormat="1" applyFont="1" applyFill="1" applyBorder="1" applyAlignment="1">
      <alignment horizontal="center" vertical="center" wrapText="1"/>
    </xf>
    <xf numFmtId="3" fontId="39" fillId="2" borderId="111" xfId="0" applyNumberFormat="1" applyFont="1" applyFill="1" applyBorder="1" applyAlignment="1">
      <alignment horizontal="center" vertical="center" wrapText="1"/>
    </xf>
    <xf numFmtId="14" fontId="18" fillId="3" borderId="0" xfId="0" applyNumberFormat="1" applyFont="1" applyFill="1" applyAlignment="1">
      <alignment vertical="center" wrapText="1"/>
    </xf>
    <xf numFmtId="164" fontId="39" fillId="2" borderId="90" xfId="0" applyNumberFormat="1" applyFont="1" applyFill="1" applyBorder="1" applyAlignment="1">
      <alignment horizontal="center" vertical="center" wrapText="1"/>
    </xf>
    <xf numFmtId="164" fontId="39" fillId="2" borderId="11" xfId="0" applyNumberFormat="1" applyFont="1" applyFill="1" applyBorder="1" applyAlignment="1">
      <alignment horizontal="center" vertical="center" wrapText="1"/>
    </xf>
    <xf numFmtId="14" fontId="18" fillId="3" borderId="0" xfId="0" applyNumberFormat="1" applyFont="1" applyFill="1" applyAlignment="1">
      <alignment horizontal="center" vertical="center"/>
    </xf>
    <xf numFmtId="164" fontId="39" fillId="2" borderId="0" xfId="0" applyNumberFormat="1" applyFont="1" applyFill="1" applyAlignment="1">
      <alignment horizontal="center" vertical="center" wrapText="1"/>
    </xf>
    <xf numFmtId="3" fontId="18" fillId="4" borderId="0" xfId="0" applyNumberFormat="1" applyFont="1" applyFill="1" applyAlignment="1">
      <alignment vertical="center"/>
    </xf>
    <xf numFmtId="164" fontId="39" fillId="4" borderId="48" xfId="0" applyNumberFormat="1" applyFont="1" applyFill="1" applyBorder="1" applyAlignment="1">
      <alignment horizontal="center" vertical="center"/>
    </xf>
    <xf numFmtId="164" fontId="39" fillId="2" borderId="48" xfId="0" applyNumberFormat="1" applyFont="1" applyFill="1" applyBorder="1" applyAlignment="1">
      <alignment horizontal="center" vertical="center"/>
    </xf>
    <xf numFmtId="164" fontId="39" fillId="2" borderId="15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164" fontId="18" fillId="4" borderId="15" xfId="0" applyNumberFormat="1" applyFont="1" applyFill="1" applyBorder="1" applyAlignment="1">
      <alignment horizontal="center" vertical="center"/>
    </xf>
    <xf numFmtId="0" fontId="14" fillId="2" borderId="0" xfId="0" applyFont="1" applyFill="1"/>
    <xf numFmtId="164" fontId="36" fillId="2" borderId="0" xfId="0" applyNumberFormat="1" applyFont="1" applyFill="1" applyAlignment="1">
      <alignment vertical="center" wrapText="1"/>
    </xf>
    <xf numFmtId="3" fontId="18" fillId="2" borderId="38" xfId="0" applyNumberFormat="1" applyFont="1" applyFill="1" applyBorder="1" applyAlignment="1">
      <alignment horizontal="center" vertical="center"/>
    </xf>
    <xf numFmtId="0" fontId="28" fillId="0" borderId="0" xfId="0" applyFont="1"/>
    <xf numFmtId="3" fontId="21" fillId="2" borderId="0" xfId="0" applyNumberFormat="1" applyFont="1" applyFill="1" applyAlignment="1">
      <alignment horizontal="center" vertical="center"/>
    </xf>
    <xf numFmtId="164" fontId="19" fillId="2" borderId="0" xfId="0" applyNumberFormat="1" applyFont="1" applyFill="1" applyAlignment="1">
      <alignment horizontal="center" vertical="center" wrapText="1"/>
    </xf>
    <xf numFmtId="0" fontId="26" fillId="2" borderId="0" xfId="0" applyFont="1" applyFill="1"/>
    <xf numFmtId="14" fontId="25" fillId="2" borderId="0" xfId="0" applyNumberFormat="1" applyFont="1" applyFill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left" vertical="center"/>
    </xf>
    <xf numFmtId="14" fontId="0" fillId="0" borderId="0" xfId="0" applyNumberFormat="1" applyAlignment="1">
      <alignment horizontal="left"/>
    </xf>
    <xf numFmtId="0" fontId="44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17" fillId="2" borderId="0" xfId="0" applyNumberFormat="1" applyFont="1" applyFill="1" applyAlignment="1">
      <alignment vertical="center"/>
    </xf>
    <xf numFmtId="14" fontId="17" fillId="2" borderId="0" xfId="0" applyNumberFormat="1" applyFont="1" applyFill="1" applyAlignment="1">
      <alignment horizontal="center" vertical="center" wrapText="1"/>
    </xf>
    <xf numFmtId="14" fontId="17" fillId="6" borderId="118" xfId="0" applyNumberFormat="1" applyFont="1" applyFill="1" applyBorder="1" applyAlignment="1">
      <alignment horizontal="center" vertical="center" wrapText="1"/>
    </xf>
    <xf numFmtId="14" fontId="17" fillId="6" borderId="30" xfId="0" applyNumberFormat="1" applyFont="1" applyFill="1" applyBorder="1" applyAlignment="1">
      <alignment horizontal="center" vertical="center" wrapText="1"/>
    </xf>
    <xf numFmtId="0" fontId="45" fillId="0" borderId="0" xfId="10"/>
    <xf numFmtId="10" fontId="18" fillId="2" borderId="46" xfId="1" applyNumberFormat="1" applyFont="1" applyFill="1" applyBorder="1" applyAlignment="1">
      <alignment horizontal="center" vertical="center" wrapText="1"/>
    </xf>
    <xf numFmtId="10" fontId="18" fillId="2" borderId="37" xfId="1" applyNumberFormat="1" applyFont="1" applyFill="1" applyBorder="1" applyAlignment="1">
      <alignment horizontal="center" vertical="center" wrapText="1"/>
    </xf>
    <xf numFmtId="10" fontId="18" fillId="4" borderId="50" xfId="1" applyNumberFormat="1" applyFont="1" applyFill="1" applyBorder="1" applyAlignment="1">
      <alignment horizontal="center" vertical="center"/>
    </xf>
    <xf numFmtId="3" fontId="18" fillId="2" borderId="46" xfId="0" applyNumberFormat="1" applyFont="1" applyFill="1" applyBorder="1" applyAlignment="1">
      <alignment horizontal="right" vertical="center" wrapText="1" indent="1"/>
    </xf>
    <xf numFmtId="3" fontId="18" fillId="2" borderId="37" xfId="0" applyNumberFormat="1" applyFont="1" applyFill="1" applyBorder="1" applyAlignment="1">
      <alignment horizontal="right" vertical="center" wrapText="1" indent="1"/>
    </xf>
    <xf numFmtId="3" fontId="18" fillId="2" borderId="50" xfId="0" applyNumberFormat="1" applyFont="1" applyFill="1" applyBorder="1" applyAlignment="1">
      <alignment horizontal="right" vertical="center" indent="1"/>
    </xf>
    <xf numFmtId="164" fontId="21" fillId="2" borderId="0" xfId="0" applyNumberFormat="1" applyFont="1" applyFill="1" applyAlignment="1">
      <alignment horizontal="center" vertical="center" wrapText="1"/>
    </xf>
    <xf numFmtId="3" fontId="21" fillId="2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readingOrder="1"/>
    </xf>
    <xf numFmtId="164" fontId="23" fillId="2" borderId="0" xfId="0" applyNumberFormat="1" applyFont="1" applyFill="1" applyAlignment="1">
      <alignment horizontal="center" vertical="center" wrapText="1"/>
    </xf>
    <xf numFmtId="3" fontId="23" fillId="2" borderId="0" xfId="0" applyNumberFormat="1" applyFont="1" applyFill="1" applyAlignment="1">
      <alignment horizontal="center" vertical="center" wrapText="1"/>
    </xf>
    <xf numFmtId="3" fontId="28" fillId="2" borderId="0" xfId="0" applyNumberFormat="1" applyFont="1" applyFill="1"/>
    <xf numFmtId="164" fontId="28" fillId="0" borderId="0" xfId="1" applyNumberFormat="1" applyFont="1"/>
    <xf numFmtId="164" fontId="28" fillId="2" borderId="0" xfId="0" applyNumberFormat="1" applyFont="1" applyFill="1"/>
    <xf numFmtId="3" fontId="23" fillId="2" borderId="0" xfId="0" applyNumberFormat="1" applyFont="1" applyFill="1" applyAlignment="1">
      <alignment horizontal="center" vertical="center"/>
    </xf>
    <xf numFmtId="14" fontId="23" fillId="3" borderId="0" xfId="0" applyNumberFormat="1" applyFont="1" applyFill="1" applyAlignment="1">
      <alignment vertical="center" wrapText="1"/>
    </xf>
    <xf numFmtId="164" fontId="28" fillId="0" borderId="0" xfId="0" applyNumberFormat="1" applyFont="1"/>
    <xf numFmtId="0" fontId="1" fillId="0" borderId="0" xfId="11"/>
    <xf numFmtId="0" fontId="1" fillId="0" borderId="0" xfId="11" applyAlignment="1">
      <alignment horizontal="center" vertical="center" wrapText="1"/>
    </xf>
    <xf numFmtId="0" fontId="46" fillId="0" borderId="0" xfId="0" applyFont="1"/>
    <xf numFmtId="0" fontId="47" fillId="0" borderId="0" xfId="0" applyFont="1"/>
    <xf numFmtId="0" fontId="45" fillId="0" borderId="0" xfId="10" applyFill="1"/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14" fontId="17" fillId="6" borderId="20" xfId="0" applyNumberFormat="1" applyFont="1" applyFill="1" applyBorder="1" applyAlignment="1">
      <alignment horizontal="center" vertical="center" wrapText="1"/>
    </xf>
    <xf numFmtId="14" fontId="17" fillId="6" borderId="21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14" fontId="17" fillId="6" borderId="17" xfId="0" applyNumberFormat="1" applyFont="1" applyFill="1" applyBorder="1" applyAlignment="1">
      <alignment horizontal="center" vertical="center" wrapText="1"/>
    </xf>
    <xf numFmtId="14" fontId="17" fillId="6" borderId="18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7" fillId="5" borderId="20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164" fontId="0" fillId="2" borderId="14" xfId="0" applyNumberFormat="1" applyFill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164" fontId="0" fillId="2" borderId="8" xfId="0" applyNumberForma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14" fontId="17" fillId="6" borderId="32" xfId="0" applyNumberFormat="1" applyFont="1" applyFill="1" applyBorder="1" applyAlignment="1">
      <alignment horizontal="center" vertical="center" wrapText="1"/>
    </xf>
    <xf numFmtId="14" fontId="17" fillId="6" borderId="4" xfId="0" applyNumberFormat="1" applyFont="1" applyFill="1" applyBorder="1" applyAlignment="1">
      <alignment horizontal="center" vertical="center" wrapText="1"/>
    </xf>
    <xf numFmtId="14" fontId="17" fillId="6" borderId="33" xfId="0" applyNumberFormat="1" applyFont="1" applyFill="1" applyBorder="1" applyAlignment="1">
      <alignment horizontal="center" vertical="center" wrapText="1"/>
    </xf>
    <xf numFmtId="14" fontId="17" fillId="6" borderId="6" xfId="0" applyNumberFormat="1" applyFont="1" applyFill="1" applyBorder="1" applyAlignment="1">
      <alignment horizontal="center" vertical="center" wrapText="1"/>
    </xf>
    <xf numFmtId="14" fontId="17" fillId="6" borderId="35" xfId="0" applyNumberFormat="1" applyFont="1" applyFill="1" applyBorder="1" applyAlignment="1">
      <alignment horizontal="center" vertical="center" wrapText="1"/>
    </xf>
    <xf numFmtId="14" fontId="17" fillId="6" borderId="36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164" fontId="0" fillId="2" borderId="0" xfId="0" applyNumberFormat="1" applyFill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4" fontId="17" fillId="5" borderId="30" xfId="0" applyNumberFormat="1" applyFont="1" applyFill="1" applyBorder="1" applyAlignment="1">
      <alignment horizontal="center" vertical="center" wrapText="1"/>
    </xf>
    <xf numFmtId="14" fontId="17" fillId="5" borderId="31" xfId="0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164" fontId="0" fillId="2" borderId="11" xfId="0" applyNumberForma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0" fontId="4" fillId="5" borderId="0" xfId="2" applyFont="1" applyFill="1" applyAlignment="1">
      <alignment horizontal="center" vertical="center" wrapText="1"/>
    </xf>
    <xf numFmtId="0" fontId="6" fillId="5" borderId="62" xfId="2" applyFont="1" applyFill="1" applyBorder="1" applyAlignment="1">
      <alignment horizontal="center"/>
    </xf>
    <xf numFmtId="0" fontId="6" fillId="5" borderId="63" xfId="2" applyFont="1" applyFill="1" applyBorder="1" applyAlignment="1">
      <alignment horizontal="center"/>
    </xf>
    <xf numFmtId="0" fontId="17" fillId="5" borderId="20" xfId="2" applyFont="1" applyFill="1" applyBorder="1" applyAlignment="1">
      <alignment horizontal="center" vertical="center" wrapText="1"/>
    </xf>
    <xf numFmtId="0" fontId="34" fillId="5" borderId="0" xfId="2" applyFont="1" applyFill="1" applyAlignment="1">
      <alignment horizontal="center" wrapText="1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93" xfId="0" applyFont="1" applyFill="1" applyBorder="1" applyAlignment="1">
      <alignment horizontal="center" vertical="center" wrapText="1"/>
    </xf>
    <xf numFmtId="0" fontId="17" fillId="5" borderId="69" xfId="0" applyFont="1" applyFill="1" applyBorder="1" applyAlignment="1">
      <alignment horizontal="center" vertical="center" wrapText="1"/>
    </xf>
    <xf numFmtId="0" fontId="17" fillId="5" borderId="36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/>
    </xf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14" fontId="17" fillId="6" borderId="94" xfId="0" applyNumberFormat="1" applyFont="1" applyFill="1" applyBorder="1" applyAlignment="1">
      <alignment horizontal="center" vertical="center" wrapText="1"/>
    </xf>
    <xf numFmtId="14" fontId="17" fillId="6" borderId="95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17" fillId="5" borderId="96" xfId="0" applyFont="1" applyFill="1" applyBorder="1" applyAlignment="1">
      <alignment horizontal="center" vertical="center"/>
    </xf>
    <xf numFmtId="0" fontId="17" fillId="5" borderId="97" xfId="0" applyFont="1" applyFill="1" applyBorder="1" applyAlignment="1">
      <alignment horizontal="center" vertical="center"/>
    </xf>
    <xf numFmtId="0" fontId="17" fillId="6" borderId="97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7" fillId="6" borderId="95" xfId="0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14" fontId="17" fillId="6" borderId="70" xfId="0" applyNumberFormat="1" applyFont="1" applyFill="1" applyBorder="1" applyAlignment="1">
      <alignment horizontal="center" vertical="center" wrapText="1"/>
    </xf>
    <xf numFmtId="14" fontId="17" fillId="6" borderId="71" xfId="0" applyNumberFormat="1" applyFont="1" applyFill="1" applyBorder="1" applyAlignment="1">
      <alignment horizontal="center" vertical="center" wrapText="1"/>
    </xf>
    <xf numFmtId="14" fontId="17" fillId="6" borderId="72" xfId="0" applyNumberFormat="1" applyFont="1" applyFill="1" applyBorder="1" applyAlignment="1">
      <alignment horizontal="center" vertical="center" wrapText="1"/>
    </xf>
    <xf numFmtId="0" fontId="17" fillId="5" borderId="107" xfId="0" applyFont="1" applyFill="1" applyBorder="1" applyAlignment="1">
      <alignment horizontal="center" vertical="center"/>
    </xf>
    <xf numFmtId="14" fontId="17" fillId="6" borderId="21" xfId="0" applyNumberFormat="1" applyFont="1" applyFill="1" applyBorder="1" applyAlignment="1">
      <alignment horizontal="center" vertical="center"/>
    </xf>
    <xf numFmtId="0" fontId="17" fillId="5" borderId="108" xfId="0" applyFont="1" applyFill="1" applyBorder="1" applyAlignment="1">
      <alignment horizontal="center" vertical="center"/>
    </xf>
    <xf numFmtId="0" fontId="17" fillId="5" borderId="109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left" vertical="center"/>
    </xf>
    <xf numFmtId="0" fontId="18" fillId="2" borderId="40" xfId="0" applyFont="1" applyFill="1" applyBorder="1" applyAlignment="1">
      <alignment horizontal="left" vertical="center"/>
    </xf>
    <xf numFmtId="0" fontId="18" fillId="2" borderId="41" xfId="0" applyFont="1" applyFill="1" applyBorder="1" applyAlignment="1">
      <alignment horizontal="left" vertical="center"/>
    </xf>
    <xf numFmtId="3" fontId="18" fillId="4" borderId="13" xfId="0" applyNumberFormat="1" applyFont="1" applyFill="1" applyBorder="1" applyAlignment="1">
      <alignment horizontal="left" vertical="center"/>
    </xf>
    <xf numFmtId="3" fontId="18" fillId="4" borderId="15" xfId="0" applyNumberFormat="1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14" fontId="17" fillId="6" borderId="43" xfId="0" applyNumberFormat="1" applyFont="1" applyFill="1" applyBorder="1" applyAlignment="1">
      <alignment horizontal="center" vertical="center" wrapText="1"/>
    </xf>
    <xf numFmtId="14" fontId="17" fillId="6" borderId="44" xfId="0" applyNumberFormat="1" applyFont="1" applyFill="1" applyBorder="1" applyAlignment="1">
      <alignment horizontal="center" vertical="center" wrapText="1"/>
    </xf>
    <xf numFmtId="14" fontId="17" fillId="6" borderId="45" xfId="0" applyNumberFormat="1" applyFont="1" applyFill="1" applyBorder="1" applyAlignment="1">
      <alignment horizontal="center" vertical="center" wrapText="1"/>
    </xf>
    <xf numFmtId="14" fontId="17" fillId="6" borderId="113" xfId="0" applyNumberFormat="1" applyFont="1" applyFill="1" applyBorder="1" applyAlignment="1">
      <alignment horizontal="center" vertical="center" wrapText="1"/>
    </xf>
    <xf numFmtId="14" fontId="17" fillId="6" borderId="117" xfId="0" applyNumberFormat="1" applyFont="1" applyFill="1" applyBorder="1" applyAlignment="1">
      <alignment horizontal="center" vertical="center" wrapText="1"/>
    </xf>
    <xf numFmtId="14" fontId="17" fillId="6" borderId="16" xfId="0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18" fillId="2" borderId="39" xfId="0" applyFont="1" applyFill="1" applyBorder="1" applyAlignment="1">
      <alignment vertical="center" wrapText="1"/>
    </xf>
    <xf numFmtId="0" fontId="18" fillId="2" borderId="40" xfId="0" applyFont="1" applyFill="1" applyBorder="1" applyAlignment="1">
      <alignment vertical="center" wrapText="1"/>
    </xf>
    <xf numFmtId="0" fontId="18" fillId="2" borderId="41" xfId="0" applyFont="1" applyFill="1" applyBorder="1" applyAlignment="1">
      <alignment vertical="center" wrapText="1"/>
    </xf>
    <xf numFmtId="3" fontId="18" fillId="2" borderId="42" xfId="0" applyNumberFormat="1" applyFont="1" applyFill="1" applyBorder="1" applyAlignment="1">
      <alignment horizontal="center" vertical="center"/>
    </xf>
    <xf numFmtId="3" fontId="18" fillId="2" borderId="68" xfId="0" applyNumberFormat="1" applyFont="1" applyFill="1" applyBorder="1" applyAlignment="1">
      <alignment horizontal="center" vertical="center"/>
    </xf>
    <xf numFmtId="3" fontId="18" fillId="2" borderId="112" xfId="0" applyNumberFormat="1" applyFont="1" applyFill="1" applyBorder="1" applyAlignment="1">
      <alignment horizontal="center" vertical="center"/>
    </xf>
    <xf numFmtId="3" fontId="18" fillId="2" borderId="67" xfId="0" applyNumberFormat="1" applyFont="1" applyFill="1" applyBorder="1" applyAlignment="1">
      <alignment horizontal="center" vertical="center"/>
    </xf>
    <xf numFmtId="3" fontId="18" fillId="2" borderId="66" xfId="0" applyNumberFormat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14" fontId="17" fillId="6" borderId="24" xfId="0" applyNumberFormat="1" applyFont="1" applyFill="1" applyBorder="1" applyAlignment="1">
      <alignment horizontal="center" vertical="center" wrapText="1"/>
    </xf>
    <xf numFmtId="14" fontId="17" fillId="6" borderId="114" xfId="0" applyNumberFormat="1" applyFont="1" applyFill="1" applyBorder="1" applyAlignment="1">
      <alignment horizontal="center" vertical="center" wrapText="1"/>
    </xf>
    <xf numFmtId="14" fontId="17" fillId="6" borderId="118" xfId="0" applyNumberFormat="1" applyFont="1" applyFill="1" applyBorder="1" applyAlignment="1">
      <alignment horizontal="center" vertical="center" wrapText="1"/>
    </xf>
    <xf numFmtId="14" fontId="17" fillId="6" borderId="30" xfId="0" applyNumberFormat="1" applyFont="1" applyFill="1" applyBorder="1" applyAlignment="1">
      <alignment horizontal="center" vertical="center" wrapText="1"/>
    </xf>
    <xf numFmtId="14" fontId="17" fillId="6" borderId="119" xfId="0" applyNumberFormat="1" applyFont="1" applyFill="1" applyBorder="1" applyAlignment="1">
      <alignment horizontal="center" vertical="center" wrapText="1"/>
    </xf>
    <xf numFmtId="14" fontId="17" fillId="6" borderId="31" xfId="0" applyNumberFormat="1" applyFon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18" fillId="2" borderId="11" xfId="0" applyNumberFormat="1" applyFont="1" applyFill="1" applyBorder="1" applyAlignment="1">
      <alignment horizontal="center" vertical="center" wrapText="1"/>
    </xf>
    <xf numFmtId="3" fontId="18" fillId="2" borderId="12" xfId="0" applyNumberFormat="1" applyFon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18" fillId="2" borderId="0" xfId="0" applyNumberFormat="1" applyFont="1" applyFill="1" applyAlignment="1">
      <alignment horizontal="center" vertical="center" wrapText="1"/>
    </xf>
    <xf numFmtId="3" fontId="18" fillId="2" borderId="6" xfId="0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18" fillId="2" borderId="8" xfId="0" applyNumberFormat="1" applyFont="1" applyFill="1" applyBorder="1" applyAlignment="1">
      <alignment horizontal="center" vertical="center" wrapText="1"/>
    </xf>
    <xf numFmtId="3" fontId="18" fillId="2" borderId="9" xfId="0" applyNumberFormat="1" applyFont="1" applyFill="1" applyBorder="1" applyAlignment="1">
      <alignment horizontal="center" vertical="center" wrapText="1"/>
    </xf>
    <xf numFmtId="3" fontId="18" fillId="4" borderId="13" xfId="0" applyNumberFormat="1" applyFont="1" applyFill="1" applyBorder="1" applyAlignment="1">
      <alignment horizontal="center" vertical="center"/>
    </xf>
    <xf numFmtId="3" fontId="18" fillId="4" borderId="14" xfId="0" applyNumberFormat="1" applyFont="1" applyFill="1" applyBorder="1" applyAlignment="1">
      <alignment horizontal="center" vertical="center"/>
    </xf>
    <xf numFmtId="164" fontId="18" fillId="2" borderId="14" xfId="0" applyNumberFormat="1" applyFont="1" applyFill="1" applyBorder="1" applyAlignment="1">
      <alignment horizontal="center" vertical="center"/>
    </xf>
    <xf numFmtId="3" fontId="18" fillId="4" borderId="15" xfId="0" applyNumberFormat="1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left" wrapText="1"/>
    </xf>
    <xf numFmtId="164" fontId="17" fillId="5" borderId="16" xfId="0" applyNumberFormat="1" applyFont="1" applyFill="1" applyBorder="1" applyAlignment="1">
      <alignment horizontal="center" vertical="center" wrapText="1"/>
    </xf>
    <xf numFmtId="164" fontId="17" fillId="5" borderId="17" xfId="0" applyNumberFormat="1" applyFont="1" applyFill="1" applyBorder="1" applyAlignment="1">
      <alignment horizontal="center" vertical="center" wrapText="1"/>
    </xf>
    <xf numFmtId="164" fontId="17" fillId="5" borderId="18" xfId="0" applyNumberFormat="1" applyFont="1" applyFill="1" applyBorder="1" applyAlignment="1">
      <alignment horizontal="center" vertical="center" wrapText="1"/>
    </xf>
    <xf numFmtId="14" fontId="17" fillId="5" borderId="20" xfId="0" applyNumberFormat="1" applyFont="1" applyFill="1" applyBorder="1" applyAlignment="1">
      <alignment horizontal="center" vertical="center" wrapText="1"/>
    </xf>
    <xf numFmtId="14" fontId="17" fillId="5" borderId="23" xfId="0" applyNumberFormat="1" applyFont="1" applyFill="1" applyBorder="1" applyAlignment="1">
      <alignment horizontal="center" vertical="center" wrapText="1"/>
    </xf>
    <xf numFmtId="14" fontId="17" fillId="5" borderId="21" xfId="0" applyNumberFormat="1" applyFont="1" applyFill="1" applyBorder="1" applyAlignment="1">
      <alignment horizontal="center" vertical="center" wrapText="1"/>
    </xf>
    <xf numFmtId="14" fontId="17" fillId="5" borderId="24" xfId="0" applyNumberFormat="1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left" vertical="center"/>
    </xf>
    <xf numFmtId="0" fontId="39" fillId="2" borderId="14" xfId="0" applyFont="1" applyFill="1" applyBorder="1" applyAlignment="1">
      <alignment horizontal="left" vertical="center"/>
    </xf>
    <xf numFmtId="0" fontId="39" fillId="2" borderId="15" xfId="0" applyFont="1" applyFill="1" applyBorder="1" applyAlignment="1">
      <alignment horizontal="left" vertical="center"/>
    </xf>
    <xf numFmtId="0" fontId="39" fillId="2" borderId="10" xfId="0" applyFont="1" applyFill="1" applyBorder="1" applyAlignment="1">
      <alignment horizontal="left" vertical="center"/>
    </xf>
    <xf numFmtId="0" fontId="39" fillId="2" borderId="11" xfId="0" applyFont="1" applyFill="1" applyBorder="1" applyAlignment="1">
      <alignment horizontal="left" vertical="center"/>
    </xf>
    <xf numFmtId="0" fontId="39" fillId="2" borderId="12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39" fillId="2" borderId="6" xfId="0" applyFont="1" applyFill="1" applyBorder="1" applyAlignment="1">
      <alignment horizontal="left" vertical="center"/>
    </xf>
    <xf numFmtId="0" fontId="39" fillId="2" borderId="7" xfId="0" applyFont="1" applyFill="1" applyBorder="1" applyAlignment="1">
      <alignment horizontal="left" vertical="center"/>
    </xf>
    <xf numFmtId="0" fontId="39" fillId="2" borderId="8" xfId="0" applyFont="1" applyFill="1" applyBorder="1" applyAlignment="1">
      <alignment horizontal="left" vertical="center"/>
    </xf>
    <xf numFmtId="0" fontId="39" fillId="2" borderId="9" xfId="0" applyFont="1" applyFill="1" applyBorder="1" applyAlignment="1">
      <alignment horizontal="left" vertical="center"/>
    </xf>
    <xf numFmtId="0" fontId="17" fillId="5" borderId="123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124" xfId="0" applyFont="1" applyFill="1" applyBorder="1" applyAlignment="1">
      <alignment horizontal="center" vertical="center"/>
    </xf>
    <xf numFmtId="0" fontId="17" fillId="5" borderId="125" xfId="0" applyFont="1" applyFill="1" applyBorder="1" applyAlignment="1">
      <alignment horizontal="center" vertical="center"/>
    </xf>
    <xf numFmtId="0" fontId="17" fillId="5" borderId="126" xfId="0" applyFont="1" applyFill="1" applyBorder="1" applyAlignment="1">
      <alignment horizontal="center" vertical="center"/>
    </xf>
    <xf numFmtId="14" fontId="17" fillId="6" borderId="28" xfId="0" applyNumberFormat="1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left" vertical="center" wrapText="1"/>
    </xf>
    <xf numFmtId="0" fontId="18" fillId="2" borderId="40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14" fontId="17" fillId="5" borderId="128" xfId="0" applyNumberFormat="1" applyFont="1" applyFill="1" applyBorder="1" applyAlignment="1">
      <alignment horizontal="center" vertical="center" wrapText="1"/>
    </xf>
    <xf numFmtId="14" fontId="17" fillId="5" borderId="116" xfId="0" applyNumberFormat="1" applyFont="1" applyFill="1" applyBorder="1" applyAlignment="1">
      <alignment horizontal="center" vertical="center" wrapText="1"/>
    </xf>
    <xf numFmtId="14" fontId="17" fillId="5" borderId="73" xfId="0" applyNumberFormat="1" applyFont="1" applyFill="1" applyBorder="1" applyAlignment="1">
      <alignment horizontal="center" vertical="center" wrapText="1"/>
    </xf>
    <xf numFmtId="14" fontId="17" fillId="5" borderId="33" xfId="0" applyNumberFormat="1" applyFont="1" applyFill="1" applyBorder="1" applyAlignment="1">
      <alignment horizontal="center" vertical="center" wrapText="1"/>
    </xf>
    <xf numFmtId="14" fontId="17" fillId="5" borderId="0" xfId="0" applyNumberFormat="1" applyFont="1" applyFill="1" applyAlignment="1">
      <alignment horizontal="center" vertical="center" wrapText="1"/>
    </xf>
    <xf numFmtId="14" fontId="17" fillId="5" borderId="34" xfId="0" applyNumberFormat="1" applyFont="1" applyFill="1" applyBorder="1" applyAlignment="1">
      <alignment horizontal="center" vertical="center" wrapText="1"/>
    </xf>
    <xf numFmtId="14" fontId="17" fillId="5" borderId="129" xfId="0" applyNumberFormat="1" applyFont="1" applyFill="1" applyBorder="1" applyAlignment="1">
      <alignment horizontal="center" vertical="center" wrapText="1"/>
    </xf>
    <xf numFmtId="14" fontId="17" fillId="5" borderId="8" xfId="0" applyNumberFormat="1" applyFont="1" applyFill="1" applyBorder="1" applyAlignment="1">
      <alignment horizontal="center" vertical="center" wrapText="1"/>
    </xf>
    <xf numFmtId="14" fontId="17" fillId="5" borderId="115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7" fillId="5" borderId="134" xfId="0" applyFont="1" applyFill="1" applyBorder="1" applyAlignment="1">
      <alignment horizontal="center" vertical="center"/>
    </xf>
    <xf numFmtId="0" fontId="17" fillId="5" borderId="116" xfId="0" applyFont="1" applyFill="1" applyBorder="1" applyAlignment="1">
      <alignment horizontal="center" vertical="center"/>
    </xf>
    <xf numFmtId="0" fontId="17" fillId="5" borderId="73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34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115" xfId="0" applyFont="1" applyFill="1" applyBorder="1" applyAlignment="1">
      <alignment horizontal="center" vertical="center"/>
    </xf>
    <xf numFmtId="0" fontId="17" fillId="5" borderId="128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0" fontId="17" fillId="5" borderId="129" xfId="0" applyFont="1" applyFill="1" applyBorder="1" applyAlignment="1">
      <alignment horizontal="center" vertical="center"/>
    </xf>
    <xf numFmtId="0" fontId="17" fillId="5" borderId="74" xfId="0" applyFont="1" applyFill="1" applyBorder="1" applyAlignment="1">
      <alignment horizontal="center" vertical="center" wrapText="1"/>
    </xf>
    <xf numFmtId="0" fontId="17" fillId="5" borderId="132" xfId="0" applyFont="1" applyFill="1" applyBorder="1" applyAlignment="1">
      <alignment horizontal="center" vertical="center" wrapText="1"/>
    </xf>
    <xf numFmtId="0" fontId="17" fillId="5" borderId="133" xfId="0" applyFont="1" applyFill="1" applyBorder="1" applyAlignment="1">
      <alignment horizontal="center" vertical="center" wrapText="1"/>
    </xf>
    <xf numFmtId="14" fontId="17" fillId="6" borderId="128" xfId="0" applyNumberFormat="1" applyFont="1" applyFill="1" applyBorder="1" applyAlignment="1">
      <alignment horizontal="center" vertical="center" wrapText="1"/>
    </xf>
    <xf numFmtId="14" fontId="17" fillId="6" borderId="73" xfId="0" applyNumberFormat="1" applyFont="1" applyFill="1" applyBorder="1" applyAlignment="1">
      <alignment horizontal="center" vertical="center" wrapText="1"/>
    </xf>
    <xf numFmtId="14" fontId="17" fillId="6" borderId="34" xfId="0" applyNumberFormat="1" applyFont="1" applyFill="1" applyBorder="1" applyAlignment="1">
      <alignment horizontal="center" vertical="center" wrapText="1"/>
    </xf>
    <xf numFmtId="14" fontId="17" fillId="6" borderId="131" xfId="0" applyNumberFormat="1" applyFont="1" applyFill="1" applyBorder="1" applyAlignment="1">
      <alignment horizontal="center" vertical="center" wrapText="1"/>
    </xf>
    <xf numFmtId="14" fontId="17" fillId="6" borderId="94" xfId="0" applyNumberFormat="1" applyFont="1" applyFill="1" applyBorder="1" applyAlignment="1">
      <alignment horizontal="center" vertical="center"/>
    </xf>
    <xf numFmtId="14" fontId="17" fillId="6" borderId="130" xfId="0" applyNumberFormat="1" applyFont="1" applyFill="1" applyBorder="1" applyAlignment="1">
      <alignment horizontal="center" vertical="center"/>
    </xf>
    <xf numFmtId="14" fontId="17" fillId="6" borderId="95" xfId="0" applyNumberFormat="1" applyFont="1" applyFill="1" applyBorder="1" applyAlignment="1">
      <alignment horizontal="center" vertical="center"/>
    </xf>
  </cellXfs>
  <cellStyles count="12">
    <cellStyle name="Hipervínculo" xfId="10" builtinId="8"/>
    <cellStyle name="Millares 2" xfId="4" xr:uid="{205C236E-FD51-42CE-B9EE-D9F5D1E2475E}"/>
    <cellStyle name="Millares 2 2" xfId="9" xr:uid="{8F0CB671-DA10-48C8-A17F-01136BFB77A8}"/>
    <cellStyle name="Millares 3" xfId="6" xr:uid="{C9FD4121-8E9B-4C85-B501-5028A4211D05}"/>
    <cellStyle name="Normal" xfId="0" builtinId="0"/>
    <cellStyle name="Normal 2" xfId="2" xr:uid="{DE2B279B-DB1C-4A3F-A721-CBA3A11C1259}"/>
    <cellStyle name="Normal 2 2" xfId="5" xr:uid="{99542CAC-E397-4313-877E-5B2D3C3A9DF7}"/>
    <cellStyle name="Normal 2 3" xfId="8" xr:uid="{4590E920-A3EA-4574-8778-881425F1CB8C}"/>
    <cellStyle name="Normal 3" xfId="11" xr:uid="{37681671-2C8A-4E76-9AB1-F92E6A1DF792}"/>
    <cellStyle name="Porcentaje" xfId="1" builtinId="5"/>
    <cellStyle name="Porcentaje 2" xfId="3" xr:uid="{4199101B-C626-4A2C-9A18-126BE190DC2F}"/>
    <cellStyle name="Porcentaje 3" xfId="7" xr:uid="{D11A4CCD-DD6F-4426-95A8-033A4843F942}"/>
  </cellStyles>
  <dxfs count="0"/>
  <tableStyles count="0" defaultTableStyle="TableStyleMedium2" defaultPivotStyle="PivotStyleLight16"/>
  <colors>
    <mruColors>
      <color rgb="FF007B5F"/>
      <color rgb="FFFF505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Centros por tipo</a:t>
            </a:r>
          </a:p>
        </c:rich>
      </c:tx>
      <c:layout>
        <c:manualLayout>
          <c:xMode val="edge"/>
          <c:yMode val="edge"/>
          <c:x val="0.38278376063293806"/>
          <c:y val="6.32466651686218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104655591643752"/>
          <c:y val="6.728095573141582E-2"/>
          <c:w val="0.6271535064388235"/>
          <c:h val="0.78319066761930811"/>
        </c:manualLayout>
      </c:layout>
      <c:pie3DChart>
        <c:varyColors val="1"/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819430092199002"/>
          <c:y val="0.9031577529600181"/>
          <c:w val="0.74470683384733583"/>
          <c:h val="9.46520934571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595959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Centros</a:t>
            </a:r>
            <a:r>
              <a:rPr lang="es-ES" baseline="0">
                <a:solidFill>
                  <a:srgbClr val="007B5F"/>
                </a:solidFill>
              </a:rPr>
              <a:t> dirigidos a personas</a:t>
            </a:r>
          </a:p>
          <a:p>
            <a:pPr>
              <a:defRPr>
                <a:solidFill>
                  <a:srgbClr val="007B5F"/>
                </a:solidFill>
              </a:defRPr>
            </a:pPr>
            <a:r>
              <a:rPr lang="es-ES" baseline="0">
                <a:solidFill>
                  <a:srgbClr val="007B5F"/>
                </a:solidFill>
              </a:rPr>
              <a:t> en situación de discapacidad</a:t>
            </a:r>
            <a:endParaRPr lang="es-ES">
              <a:solidFill>
                <a:srgbClr val="007B5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'T4.-Centros Res. Mayores'!$B$97:$B$101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'T4.-Centros Res. Mayores'!$C$97:$C$101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B9C-4650-8488-8C16145CB36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'T4.-Centros Res. Mayores'!$B$97:$B$101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'T4.-Centros Res. Mayores'!$D$97:$D$101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B9C-4650-8488-8C16145CB36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'T4.-Centros Res. Mayores'!$B$97:$B$101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'T4.-Centros Res. Mayores'!$E$97:$E$101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B9C-4650-8488-8C16145CB36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Titularidad pública y gestión privada con lucro</c:v>
              </c:pt>
              <c:pt idx="1">
                <c:v>Titularidad pública y gestión privada sin lucro</c:v>
              </c:pt>
              <c:pt idx="2">
                <c:v>Titularidad y gestión pública</c:v>
              </c:pt>
              <c:pt idx="3">
                <c:v>Titularidad y gestión privada con lucro</c:v>
              </c:pt>
              <c:pt idx="4">
                <c:v>Titularidad y gestión privada sin lucro</c:v>
              </c:pt>
            </c:strLit>
          </c:cat>
          <c:val>
            <c:numLit>
              <c:formatCode>General</c:formatCode>
              <c:ptCount val="5"/>
            </c:numLit>
          </c:val>
          <c:extLst>
            <c:ext xmlns:c16="http://schemas.microsoft.com/office/drawing/2014/chart" uri="{C3380CC4-5D6E-409C-BE32-E72D297353CC}">
              <c16:uniqueId val="{00000003-0B9C-4650-8488-8C16145CB369}"/>
            </c:ext>
          </c:extLst>
        </c:ser>
        <c:ser>
          <c:idx val="4"/>
          <c:order val="4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B5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'T4.-Centros Res. Mayores'!$B$97:$B$101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'T4.-Centros Res. Mayores'!$H$97:$H$101</c:f>
              <c:numCache>
                <c:formatCode>0.0%</c:formatCode>
                <c:ptCount val="5"/>
                <c:pt idx="0">
                  <c:v>2.358887952822241E-2</c:v>
                </c:pt>
                <c:pt idx="1">
                  <c:v>5.2232518955349617E-2</c:v>
                </c:pt>
                <c:pt idx="2">
                  <c:v>0.13732097725358045</c:v>
                </c:pt>
                <c:pt idx="3">
                  <c:v>5.7287278854254421E-2</c:v>
                </c:pt>
                <c:pt idx="4">
                  <c:v>0.72957034540859311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9C-4650-8488-8C16145CB36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'T4.-Centros Res. Mayores'!$B$97:$B$101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'T4.-Centros Res. Mayores'!$I$97:$I$101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0B9C-4650-8488-8C16145C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8819536"/>
        <c:axId val="1147418640"/>
      </c:barChart>
      <c:catAx>
        <c:axId val="51881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7418640"/>
        <c:crosses val="autoZero"/>
        <c:auto val="1"/>
        <c:lblAlgn val="ctr"/>
        <c:lblOffset val="100"/>
        <c:noMultiLvlLbl val="0"/>
      </c:catAx>
      <c:valAx>
        <c:axId val="114741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881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r>
              <a:rPr lang="es-ES" sz="1600"/>
              <a:t>Características de las infraestructuras</a:t>
            </a:r>
          </a:p>
        </c:rich>
      </c:tx>
      <c:layout>
        <c:manualLayout>
          <c:xMode val="edge"/>
          <c:yMode val="edge"/>
          <c:x val="0.28631402560275299"/>
          <c:y val="2.64976069167824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2443660132024077"/>
          <c:y val="0.17575459317585301"/>
          <c:w val="0.66711007427886637"/>
          <c:h val="0.65615940164342201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axId val="417088256"/>
        <c:axId val="417080768"/>
      </c:barChart>
      <c:catAx>
        <c:axId val="417088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17080768"/>
        <c:crosses val="autoZero"/>
        <c:auto val="1"/>
        <c:lblAlgn val="ctr"/>
        <c:lblOffset val="100"/>
        <c:noMultiLvlLbl val="0"/>
      </c:catAx>
      <c:valAx>
        <c:axId val="41708076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4170882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+mn-lt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Accesibilidad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'T10.Infraestruct. de C. Mayores'!$B$12:$F$16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'T10.Infraestruct. de C. Mayores'!$H$12:$H$16</c:f>
              <c:numCache>
                <c:formatCode>0.0%</c:formatCode>
                <c:ptCount val="5"/>
                <c:pt idx="0">
                  <c:v>0.43523316062176165</c:v>
                </c:pt>
                <c:pt idx="1">
                  <c:v>0.38194444444444442</c:v>
                </c:pt>
                <c:pt idx="2">
                  <c:v>0.33547351524879615</c:v>
                </c:pt>
                <c:pt idx="3">
                  <c:v>0.4217432052483599</c:v>
                </c:pt>
                <c:pt idx="4">
                  <c:v>0.34445446348061315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C-46D0-B097-EEB7FA89A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333119"/>
        <c:axId val="1394229359"/>
      </c:barChart>
      <c:catAx>
        <c:axId val="78633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4229359"/>
        <c:crosses val="autoZero"/>
        <c:auto val="1"/>
        <c:lblAlgn val="ctr"/>
        <c:lblOffset val="100"/>
        <c:noMultiLvlLbl val="0"/>
      </c:catAx>
      <c:valAx>
        <c:axId val="139422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633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314325</xdr:colOff>
      <xdr:row>0</xdr:row>
      <xdr:rowOff>38100</xdr:rowOff>
    </xdr:from>
    <xdr:ext cx="1141393" cy="361305"/>
    <xdr:pic>
      <xdr:nvPicPr>
        <xdr:cNvPr id="5" name="Imagen 4">
          <a:extLst>
            <a:ext uri="{FF2B5EF4-FFF2-40B4-BE49-F238E27FC236}">
              <a16:creationId xmlns:a16="http://schemas.microsoft.com/office/drawing/2014/main" id="{769B702D-5A07-4AA3-8C67-1E3A912BB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38100"/>
          <a:ext cx="1140051" cy="35969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218659</xdr:colOff>
      <xdr:row>18</xdr:row>
      <xdr:rowOff>0</xdr:rowOff>
    </xdr:from>
    <xdr:to>
      <xdr:col>12</xdr:col>
      <xdr:colOff>331090</xdr:colOff>
      <xdr:row>33</xdr:row>
      <xdr:rowOff>80149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314325</xdr:colOff>
      <xdr:row>0</xdr:row>
      <xdr:rowOff>28575</xdr:rowOff>
    </xdr:from>
    <xdr:to>
      <xdr:col>15</xdr:col>
      <xdr:colOff>701901</xdr:colOff>
      <xdr:row>2</xdr:row>
      <xdr:rowOff>124745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4850" y="28575"/>
          <a:ext cx="1140051" cy="362870"/>
        </a:xfrm>
        <a:prstGeom prst="rect">
          <a:avLst/>
        </a:prstGeom>
      </xdr:spPr>
    </xdr:pic>
    <xdr:clientData/>
  </xdr:twoCellAnchor>
  <xdr:twoCellAnchor>
    <xdr:from>
      <xdr:col>19</xdr:col>
      <xdr:colOff>266700</xdr:colOff>
      <xdr:row>17</xdr:row>
      <xdr:rowOff>114300</xdr:rowOff>
    </xdr:from>
    <xdr:to>
      <xdr:col>20</xdr:col>
      <xdr:colOff>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0</xdr:row>
      <xdr:rowOff>28575</xdr:rowOff>
    </xdr:from>
    <xdr:to>
      <xdr:col>11</xdr:col>
      <xdr:colOff>473301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4150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28575</xdr:rowOff>
    </xdr:from>
    <xdr:to>
      <xdr:col>16</xdr:col>
      <xdr:colOff>263751</xdr:colOff>
      <xdr:row>2</xdr:row>
      <xdr:rowOff>121570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5375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28575</xdr:rowOff>
    </xdr:from>
    <xdr:to>
      <xdr:col>16</xdr:col>
      <xdr:colOff>263751</xdr:colOff>
      <xdr:row>2</xdr:row>
      <xdr:rowOff>121570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5375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323850</xdr:colOff>
      <xdr:row>0</xdr:row>
      <xdr:rowOff>28575</xdr:rowOff>
    </xdr:from>
    <xdr:ext cx="1140051" cy="359695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8525" y="28575"/>
          <a:ext cx="1140051" cy="359695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0</xdr:row>
      <xdr:rowOff>19050</xdr:rowOff>
    </xdr:from>
    <xdr:to>
      <xdr:col>11</xdr:col>
      <xdr:colOff>320901</xdr:colOff>
      <xdr:row>2</xdr:row>
      <xdr:rowOff>112045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7450" y="19050"/>
          <a:ext cx="1140051" cy="3596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323850</xdr:colOff>
      <xdr:row>0</xdr:row>
      <xdr:rowOff>28575</xdr:rowOff>
    </xdr:from>
    <xdr:to>
      <xdr:col>20</xdr:col>
      <xdr:colOff>473301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E962F3-6429-4281-B1A6-9CDE42DF3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323850</xdr:colOff>
      <xdr:row>0</xdr:row>
      <xdr:rowOff>28575</xdr:rowOff>
    </xdr:from>
    <xdr:to>
      <xdr:col>20</xdr:col>
      <xdr:colOff>473301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0</xdr:row>
      <xdr:rowOff>28575</xdr:rowOff>
    </xdr:from>
    <xdr:to>
      <xdr:col>13</xdr:col>
      <xdr:colOff>473301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28575</xdr:rowOff>
    </xdr:from>
    <xdr:to>
      <xdr:col>18</xdr:col>
      <xdr:colOff>320901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314325</xdr:colOff>
      <xdr:row>0</xdr:row>
      <xdr:rowOff>38100</xdr:rowOff>
    </xdr:from>
    <xdr:to>
      <xdr:col>17</xdr:col>
      <xdr:colOff>692376</xdr:colOff>
      <xdr:row>2</xdr:row>
      <xdr:rowOff>16795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D4733D-6980-4BFF-ADE5-B2DD0A488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38100"/>
          <a:ext cx="1140051" cy="35969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0</xdr:row>
      <xdr:rowOff>38100</xdr:rowOff>
    </xdr:from>
    <xdr:to>
      <xdr:col>16</xdr:col>
      <xdr:colOff>379015</xdr:colOff>
      <xdr:row>2</xdr:row>
      <xdr:rowOff>131400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64" t="14379" r="1938" b="17749"/>
        <a:stretch/>
      </xdr:blipFill>
      <xdr:spPr>
        <a:xfrm>
          <a:off x="6505575" y="38100"/>
          <a:ext cx="1141015" cy="360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314325</xdr:colOff>
      <xdr:row>0</xdr:row>
      <xdr:rowOff>28575</xdr:rowOff>
    </xdr:from>
    <xdr:to>
      <xdr:col>18</xdr:col>
      <xdr:colOff>397101</xdr:colOff>
      <xdr:row>2</xdr:row>
      <xdr:rowOff>121570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73650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330231</xdr:colOff>
      <xdr:row>0</xdr:row>
      <xdr:rowOff>28575</xdr:rowOff>
    </xdr:from>
    <xdr:to>
      <xdr:col>13</xdr:col>
      <xdr:colOff>146307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F1D1A1-5CDE-45B0-9C57-A11F9762D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7206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330231</xdr:colOff>
      <xdr:row>0</xdr:row>
      <xdr:rowOff>28575</xdr:rowOff>
    </xdr:from>
    <xdr:to>
      <xdr:col>13</xdr:col>
      <xdr:colOff>146307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7206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0</xdr:row>
      <xdr:rowOff>28575</xdr:rowOff>
    </xdr:from>
    <xdr:to>
      <xdr:col>13</xdr:col>
      <xdr:colOff>130401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075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0</xdr:row>
      <xdr:rowOff>28575</xdr:rowOff>
    </xdr:from>
    <xdr:to>
      <xdr:col>16</xdr:col>
      <xdr:colOff>197076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8675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0</xdr:row>
      <xdr:rowOff>28575</xdr:rowOff>
    </xdr:from>
    <xdr:to>
      <xdr:col>16</xdr:col>
      <xdr:colOff>197076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3C5947-F941-4627-AEF6-FE6760841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8675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0</xdr:row>
      <xdr:rowOff>28575</xdr:rowOff>
    </xdr:from>
    <xdr:to>
      <xdr:col>13</xdr:col>
      <xdr:colOff>463776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28575</xdr:rowOff>
    </xdr:from>
    <xdr:to>
      <xdr:col>16</xdr:col>
      <xdr:colOff>301851</xdr:colOff>
      <xdr:row>2</xdr:row>
      <xdr:rowOff>121570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28575</xdr:rowOff>
    </xdr:from>
    <xdr:to>
      <xdr:col>16</xdr:col>
      <xdr:colOff>301851</xdr:colOff>
      <xdr:row>2</xdr:row>
      <xdr:rowOff>121570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399340</xdr:colOff>
      <xdr:row>19</xdr:row>
      <xdr:rowOff>80279</xdr:rowOff>
    </xdr:from>
    <xdr:to>
      <xdr:col>13</xdr:col>
      <xdr:colOff>297268</xdr:colOff>
      <xdr:row>52</xdr:row>
      <xdr:rowOff>96272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314325</xdr:colOff>
      <xdr:row>0</xdr:row>
      <xdr:rowOff>38100</xdr:rowOff>
    </xdr:from>
    <xdr:to>
      <xdr:col>16</xdr:col>
      <xdr:colOff>379015</xdr:colOff>
      <xdr:row>2</xdr:row>
      <xdr:rowOff>131400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264" t="14379" r="1938" b="17749"/>
        <a:stretch/>
      </xdr:blipFill>
      <xdr:spPr>
        <a:xfrm>
          <a:off x="6505575" y="38100"/>
          <a:ext cx="1141015" cy="360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324621</xdr:colOff>
      <xdr:row>0</xdr:row>
      <xdr:rowOff>27333</xdr:rowOff>
    </xdr:from>
    <xdr:to>
      <xdr:col>15</xdr:col>
      <xdr:colOff>169272</xdr:colOff>
      <xdr:row>2</xdr:row>
      <xdr:rowOff>120328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8762AB-8480-4B22-A481-C5E43F6B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0171" y="27333"/>
          <a:ext cx="1140051" cy="35969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324621</xdr:colOff>
      <xdr:row>0</xdr:row>
      <xdr:rowOff>27333</xdr:rowOff>
    </xdr:from>
    <xdr:to>
      <xdr:col>15</xdr:col>
      <xdr:colOff>169272</xdr:colOff>
      <xdr:row>2</xdr:row>
      <xdr:rowOff>120328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0621" y="27333"/>
          <a:ext cx="1140051" cy="35969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0</xdr:row>
      <xdr:rowOff>28575</xdr:rowOff>
    </xdr:from>
    <xdr:to>
      <xdr:col>13</xdr:col>
      <xdr:colOff>473301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4325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0</xdr:row>
      <xdr:rowOff>28575</xdr:rowOff>
    </xdr:from>
    <xdr:to>
      <xdr:col>13</xdr:col>
      <xdr:colOff>473301</xdr:colOff>
      <xdr:row>2</xdr:row>
      <xdr:rowOff>121570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5975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314325</xdr:colOff>
      <xdr:row>0</xdr:row>
      <xdr:rowOff>28575</xdr:rowOff>
    </xdr:from>
    <xdr:to>
      <xdr:col>20</xdr:col>
      <xdr:colOff>368526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5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324756</xdr:colOff>
      <xdr:row>0</xdr:row>
      <xdr:rowOff>28575</xdr:rowOff>
    </xdr:from>
    <xdr:to>
      <xdr:col>13</xdr:col>
      <xdr:colOff>474207</xdr:colOff>
      <xdr:row>2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7006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314325</xdr:colOff>
      <xdr:row>0</xdr:row>
      <xdr:rowOff>38100</xdr:rowOff>
    </xdr:from>
    <xdr:to>
      <xdr:col>18</xdr:col>
      <xdr:colOff>235176</xdr:colOff>
      <xdr:row>2</xdr:row>
      <xdr:rowOff>131095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38100"/>
          <a:ext cx="1140051" cy="3596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0</xdr:row>
      <xdr:rowOff>38100</xdr:rowOff>
    </xdr:from>
    <xdr:to>
      <xdr:col>16</xdr:col>
      <xdr:colOff>379015</xdr:colOff>
      <xdr:row>2</xdr:row>
      <xdr:rowOff>131400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64" t="14379" r="1938" b="17749"/>
        <a:stretch/>
      </xdr:blipFill>
      <xdr:spPr>
        <a:xfrm>
          <a:off x="6505575" y="38100"/>
          <a:ext cx="1141015" cy="360000"/>
        </a:xfrm>
        <a:prstGeom prst="rect">
          <a:avLst/>
        </a:prstGeom>
      </xdr:spPr>
    </xdr:pic>
    <xdr:clientData/>
  </xdr:twoCellAnchor>
  <xdr:twoCellAnchor>
    <xdr:from>
      <xdr:col>9</xdr:col>
      <xdr:colOff>133350</xdr:colOff>
      <xdr:row>89</xdr:row>
      <xdr:rowOff>57150</xdr:rowOff>
    </xdr:from>
    <xdr:to>
      <xdr:col>18</xdr:col>
      <xdr:colOff>114300</xdr:colOff>
      <xdr:row>106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314325</xdr:colOff>
      <xdr:row>0</xdr:row>
      <xdr:rowOff>38100</xdr:rowOff>
    </xdr:from>
    <xdr:to>
      <xdr:col>17</xdr:col>
      <xdr:colOff>625701</xdr:colOff>
      <xdr:row>2</xdr:row>
      <xdr:rowOff>16795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EC63DE-5953-4E31-8D74-14770F3FD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38100"/>
          <a:ext cx="1140051" cy="3596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314325</xdr:colOff>
      <xdr:row>0</xdr:row>
      <xdr:rowOff>38100</xdr:rowOff>
    </xdr:from>
    <xdr:to>
      <xdr:col>17</xdr:col>
      <xdr:colOff>692376</xdr:colOff>
      <xdr:row>2</xdr:row>
      <xdr:rowOff>16795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E74FD5-39E5-4FF1-9948-23B691F43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38100"/>
          <a:ext cx="1140051" cy="3596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0</xdr:row>
      <xdr:rowOff>28575</xdr:rowOff>
    </xdr:from>
    <xdr:to>
      <xdr:col>13</xdr:col>
      <xdr:colOff>181201</xdr:colOff>
      <xdr:row>2</xdr:row>
      <xdr:rowOff>124745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E53FA-2C4F-4445-8D51-1FFB7C7D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28575"/>
          <a:ext cx="1143226" cy="3628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0</xdr:row>
      <xdr:rowOff>28575</xdr:rowOff>
    </xdr:from>
    <xdr:to>
      <xdr:col>13</xdr:col>
      <xdr:colOff>181201</xdr:colOff>
      <xdr:row>2</xdr:row>
      <xdr:rowOff>124745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28575"/>
          <a:ext cx="1143226" cy="3628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0</xdr:row>
      <xdr:rowOff>19050</xdr:rowOff>
    </xdr:from>
    <xdr:to>
      <xdr:col>13</xdr:col>
      <xdr:colOff>216126</xdr:colOff>
      <xdr:row>2</xdr:row>
      <xdr:rowOff>112045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1725" y="19050"/>
          <a:ext cx="1140051" cy="359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FA8C-9657-41B1-8566-7BA1F34FD4E4}">
  <sheetPr codeName="Hoja1">
    <pageSetUpPr fitToPage="1"/>
  </sheetPr>
  <dimension ref="A2:A40"/>
  <sheetViews>
    <sheetView showGridLines="0" tabSelected="1" workbookViewId="0"/>
  </sheetViews>
  <sheetFormatPr baseColWidth="10" defaultRowHeight="12.75" x14ac:dyDescent="0.2"/>
  <cols>
    <col min="1" max="1" width="157.5703125" customWidth="1"/>
  </cols>
  <sheetData>
    <row r="2" spans="1:1" ht="18.75" x14ac:dyDescent="0.3">
      <c r="A2" s="461" t="s">
        <v>124</v>
      </c>
    </row>
    <row r="5" spans="1:1" x14ac:dyDescent="0.2">
      <c r="A5" s="462" t="s">
        <v>84</v>
      </c>
    </row>
    <row r="6" spans="1:1" x14ac:dyDescent="0.2">
      <c r="A6" s="462" t="s">
        <v>85</v>
      </c>
    </row>
    <row r="7" spans="1:1" x14ac:dyDescent="0.2">
      <c r="A7" s="462" t="s">
        <v>86</v>
      </c>
    </row>
    <row r="8" spans="1:1" x14ac:dyDescent="0.2">
      <c r="A8" s="462" t="s">
        <v>87</v>
      </c>
    </row>
    <row r="9" spans="1:1" x14ac:dyDescent="0.2">
      <c r="A9" s="462" t="s">
        <v>88</v>
      </c>
    </row>
    <row r="10" spans="1:1" x14ac:dyDescent="0.2">
      <c r="A10" s="462" t="s">
        <v>89</v>
      </c>
    </row>
    <row r="11" spans="1:1" x14ac:dyDescent="0.2">
      <c r="A11" s="462" t="s">
        <v>90</v>
      </c>
    </row>
    <row r="12" spans="1:1" x14ac:dyDescent="0.2">
      <c r="A12" s="462" t="s">
        <v>91</v>
      </c>
    </row>
    <row r="13" spans="1:1" x14ac:dyDescent="0.2">
      <c r="A13" s="462" t="s">
        <v>92</v>
      </c>
    </row>
    <row r="14" spans="1:1" x14ac:dyDescent="0.2">
      <c r="A14" s="462" t="s">
        <v>93</v>
      </c>
    </row>
    <row r="15" spans="1:1" x14ac:dyDescent="0.2">
      <c r="A15" s="462" t="s">
        <v>94</v>
      </c>
    </row>
    <row r="16" spans="1:1" x14ac:dyDescent="0.2">
      <c r="A16" s="462" t="s">
        <v>95</v>
      </c>
    </row>
    <row r="17" spans="1:1" x14ac:dyDescent="0.2">
      <c r="A17" s="462" t="s">
        <v>96</v>
      </c>
    </row>
    <row r="18" spans="1:1" x14ac:dyDescent="0.2">
      <c r="A18" s="462" t="s">
        <v>97</v>
      </c>
    </row>
    <row r="19" spans="1:1" x14ac:dyDescent="0.2">
      <c r="A19" s="462" t="s">
        <v>98</v>
      </c>
    </row>
    <row r="20" spans="1:1" x14ac:dyDescent="0.2">
      <c r="A20" s="462" t="s">
        <v>99</v>
      </c>
    </row>
    <row r="21" spans="1:1" x14ac:dyDescent="0.2">
      <c r="A21" s="462" t="s">
        <v>100</v>
      </c>
    </row>
    <row r="22" spans="1:1" x14ac:dyDescent="0.2">
      <c r="A22" s="462" t="s">
        <v>101</v>
      </c>
    </row>
    <row r="23" spans="1:1" x14ac:dyDescent="0.2">
      <c r="A23" s="440" t="s">
        <v>102</v>
      </c>
    </row>
    <row r="24" spans="1:1" x14ac:dyDescent="0.2">
      <c r="A24" s="440" t="s">
        <v>103</v>
      </c>
    </row>
    <row r="25" spans="1:1" x14ac:dyDescent="0.2">
      <c r="A25" s="440" t="s">
        <v>104</v>
      </c>
    </row>
    <row r="26" spans="1:1" x14ac:dyDescent="0.2">
      <c r="A26" s="440" t="s">
        <v>105</v>
      </c>
    </row>
    <row r="27" spans="1:1" x14ac:dyDescent="0.2">
      <c r="A27" s="440" t="s">
        <v>106</v>
      </c>
    </row>
    <row r="28" spans="1:1" x14ac:dyDescent="0.2">
      <c r="A28" s="440" t="s">
        <v>107</v>
      </c>
    </row>
    <row r="29" spans="1:1" x14ac:dyDescent="0.2">
      <c r="A29" s="440" t="s">
        <v>108</v>
      </c>
    </row>
    <row r="30" spans="1:1" x14ac:dyDescent="0.2">
      <c r="A30" s="440" t="s">
        <v>109</v>
      </c>
    </row>
    <row r="31" spans="1:1" x14ac:dyDescent="0.2">
      <c r="A31" s="440" t="s">
        <v>110</v>
      </c>
    </row>
    <row r="32" spans="1:1" x14ac:dyDescent="0.2">
      <c r="A32" s="440" t="s">
        <v>111</v>
      </c>
    </row>
    <row r="33" spans="1:1" x14ac:dyDescent="0.2">
      <c r="A33" s="440" t="s">
        <v>112</v>
      </c>
    </row>
    <row r="34" spans="1:1" x14ac:dyDescent="0.2">
      <c r="A34" s="440" t="s">
        <v>113</v>
      </c>
    </row>
    <row r="35" spans="1:1" x14ac:dyDescent="0.2">
      <c r="A35" s="440" t="s">
        <v>114</v>
      </c>
    </row>
    <row r="36" spans="1:1" x14ac:dyDescent="0.2">
      <c r="A36" s="440" t="s">
        <v>115</v>
      </c>
    </row>
    <row r="37" spans="1:1" x14ac:dyDescent="0.2">
      <c r="A37" s="440" t="s">
        <v>116</v>
      </c>
    </row>
    <row r="38" spans="1:1" x14ac:dyDescent="0.2">
      <c r="A38" s="440" t="s">
        <v>117</v>
      </c>
    </row>
    <row r="39" spans="1:1" x14ac:dyDescent="0.2">
      <c r="A39" s="440" t="s">
        <v>118</v>
      </c>
    </row>
    <row r="40" spans="1:1" x14ac:dyDescent="0.2">
      <c r="A40" s="440" t="s">
        <v>119</v>
      </c>
    </row>
  </sheetData>
  <hyperlinks>
    <hyperlink ref="A5" location="'Dist auton, C. residenciales '!A1" display="Tabla 1: Distribución autonómica de centros de atención residencial." xr:uid="{BE04AF5D-F438-42D9-AF35-8F0503BA6CC1}"/>
    <hyperlink ref="A6" location="'T2.-Dist C. Res. x ccaa (2)'!A1" display="Tabla 2: Distribución de centros de atención residencial en función del modelo de titularidad y el ámbito." xr:uid="{C3CA1E84-DDF5-407C-B532-53F45B44A5CB}"/>
    <hyperlink ref="A9" location="'T5,- Dist. ac. plazas centros M'!A1" display="Tabla 5: Distribución de plazas de centros residenciales dirigidos a personas mayores en función del tamaño del centro." xr:uid="{4B5B7D76-6D27-43E9-B817-E0EDCF542DCB}"/>
    <hyperlink ref="A10" location="'T6.-Dist. ac. plazas-Centros  '!A1" display="Tabla 6: Distribución de plazas de centros residenciales dirigidos a personas mayores en función del tamaño del centro y del modelo de titularidad-gestión." xr:uid="{EDD82449-A4E1-4F3F-BD2F-61D9CDB9413F}"/>
    <hyperlink ref="A11" location="'T7 y T8.-Serv, prox. C. Mayores'!A1" display="Tabla 7: Implantación de servicios de proximidad en centros residenciales dirigidos a personas mayores" xr:uid="{859CA29B-BAA1-4F45-9733-20B9AE1F3C77}"/>
    <hyperlink ref="A12" location="'T7 y T8.-Serv, prox. C. Mayores'!A1" display="Tabla 8: Implantación del servicio de centro de día en centros residenciales dirigidos a personas mayores." xr:uid="{05DFB20E-7E6E-4DB9-8B9E-E116B22C86C5}"/>
    <hyperlink ref="A13" location="'T9.-Habit x tipo de uso C. May'!A1" display="Tabla 9: Distribución de las habitaciones por tipo de uso y modelo de gestión en centros residenciales dirigidos a personas mayores." xr:uid="{A5060484-702B-42F5-8D10-5AD208F8B9A3}"/>
    <hyperlink ref="A14" location="'T10.Infraestruct. de C. Mayores'!A1" display="Tabla 10: Instalaciones en centros residenciales dirigidos a personas mayores en función de modelos de titularidad y gestión." xr:uid="{6882D979-4FEF-4BFF-A454-51DC48824068}"/>
    <hyperlink ref="A15" location="'T 11.- Ratio Mayores x centro'!A1" display="Tabla 11: Ratio de centros residenciales dirigidos a personas mayores por cada 10.000 personas de 80 años o más, por comunidad autónoma." xr:uid="{C1EB1439-BDD0-4059-A01F-CF59246C04FE}"/>
    <hyperlink ref="A16" location="'T12.-Residen x temporalidad'!Área_de_impresión" display="Tabla 12: Distribución de los residentes permanentes y temporales en centros dirigidos a personas mayores, por modelos de titularidad-gestión." xr:uid="{9FE1C446-A5F4-4231-B10A-41688EF1E68C}"/>
    <hyperlink ref="A17" location="'T13.-Resid, plazas y ocupación'!A1" display="Tabla 13: Ratio de ocupación en centros dirigidos a personas mayores, por modelos de titularidad-gestión." xr:uid="{BF76A1FE-54E0-433B-BCA0-27CFEC91F905}"/>
    <hyperlink ref="A18" location="'T14.- Resid x edad y autonomía'!A1" display="Tabla 14: Distribución de los residentes en centros dirigidos a personas mayores, por nivel de autonomía , edad y modelos de titularidad-gestión." xr:uid="{AFAA8DA6-40FD-4821-904E-A7FE8F6222FE}"/>
    <hyperlink ref="A19" location="'T 15.-Empadronados. Mayores'!Área_de_impresión" display="Tabla 15: Distribución de los residentes empadronados en centros dirigidos a personas mayores, por sexo y modelos de titularidad-gestión." xr:uid="{85DDCA99-603E-42FB-BCF0-02FAFFDD300F}"/>
    <hyperlink ref="A21" location="'T17-Pers. x vinculac.C Mayores'!A1" display="Tabla 17: Distribución del personal en centros dirigidos a personas mayores por sexo, en función del tipo de vinculación laboral y de los modelos de titularidad-gestión." xr:uid="{9C0E0268-0A7D-4BF4-B1B1-E4AEBA7B1F7B}"/>
    <hyperlink ref="A22" location="'T18.-Pers. x jornada, C.Mayor. '!A1" display="Tabla 18: Distribución del personal en centros dirigidos a personas mayores, en función del tipo de jornada laboral y de los modelos de titularidad-gestión." xr:uid="{CA196410-C570-478D-8314-2764427EC50E}"/>
    <hyperlink ref="A23" location="'T19.- Niveles Atencion en CMay'!A1" display="Tabla 19: Ratios de atención en centros dirigidos a personas mayores, en función de la jornada laboral y de los modelos de titularidad-gestión." xr:uid="{609EA40C-EDE1-4944-99BE-9153250825E4}"/>
    <hyperlink ref="A24" location="'T 20 C.Discap x Tit-Gest'!A1" display="Tabla 20: Distribución de centros residenciales dirigidos a personas con discapacidad en función de modelos de titularidad-gestión." xr:uid="{3CF9D428-5E61-4657-B626-3A89C1D86DDA}"/>
    <hyperlink ref="A25" location="'T21.- Plazas y centros x Ti (2)'!A1" display="Tabla 21: Distribución de plazas y centros residenciales dirigidos a personas con discapacidad en función de modelos de titularidad-gestión." xr:uid="{630E299F-5C04-44CA-AF94-9C65819D5A6E}"/>
    <hyperlink ref="A27" location="'T23.-Servicios prox C. Discp'!A1" display="Tabla 23: Distribución de la tipología de servicios de proximidad en centros residenciales dirigidos a personas con discapacidad en función de modelos de titularidad-gestión." xr:uid="{4B5AB3E4-DC94-4226-8667-FCD8062501C2}"/>
    <hyperlink ref="A28" location="'T24.- Habit. tipo de uso C.Disc'!A1" display="Tabla 24: Distribución de la tipología de habitaciones en centros residenciales dirigidos a personas con discapacidad en función de modelos de titularidad-gestión" xr:uid="{2004A7EA-3C4C-4E0E-8174-E3069535AFAB}"/>
    <hyperlink ref="A29" location="'T25.- Infraestruct. C. Disca'!A1" display="Tabla 25: Distribución de las infraestructuras en centros residenciales de atención a personas con discapacidad en función de modelos de titularidad-gestión." xr:uid="{5C273CE0-E4B9-4C80-A1BE-1B98A9FFCD2E}"/>
    <hyperlink ref="A31" location="'T27.-Ratio Cent x pers, Disps'!A1" display="Tabla 27: Ratio de centros de atención a personas con discapacidad por cada 10.000 personas con discapacidad por comunidades autónomas, en función de modelos de titularidad-gestión." xr:uid="{0A8E3079-879B-4E40-939A-BECFAD3DB482}"/>
    <hyperlink ref="A32" location="'T 28.- Resid. perm-Temp C. Disc'!A1" display="Tabla 28: Distribución de los residentes permanentes y temporales en centros dirigidos a personas con discapacidad, por modelos de titularidad-gestión." xr:uid="{EA715557-9F7B-4EDA-84E9-89F3F5F5A1F4}"/>
    <hyperlink ref="A33" location="'T 29.- Resid. y plazas C.Discap'!A1" display="Tabla 29: Ratio de ocupación en centros dirigidos a personas con discapacidad, por modelos de titularidad-gestión." xr:uid="{A554E421-5FD1-4F44-AB62-905644B1CD27}"/>
    <hyperlink ref="A35" location="'T 31 Perfil residente C.Di'!A1" display="Tabla 31: Distribución de los residentes en centros dirigidos a personas con discapacidad, por nivel de autonomía, edad y modelos de titularidad-gestión." xr:uid="{FC7EC7D2-6D89-4AF5-BF58-1155FB1BD179}"/>
    <hyperlink ref="A36" location="'T 32.- Empadronados C. Discap'!A1" display="Tabla 32: Distribución de los residentes empadronados en centros dirigidos a personas con discapacidad, por sexo y modelos de titularidad-gestión" xr:uid="{19456BA5-0148-4FBE-BE3E-8C0FBAD6AD6C}"/>
    <hyperlink ref="A37" location="'T33.- Pers x Vinculación'!A1" display="Tabla 33: Distribución del personal en centros dirigidos a personas con discapacidad, en función del tipo de vinculación laboral por modelos de titularidad-gestión." xr:uid="{95978559-AE16-44C4-9CB7-629A27C6FA17}"/>
    <hyperlink ref="A38" location="'T34.- Personal. Sexo'!A1" display="Tabla 34: Distribución del personal en centros dirigidos a personas con discapacidad, por sexo en función del tipo de vinculación laboral y modelos de titularidad-gestión." xr:uid="{C9B34E12-9416-4486-99CC-560D47BDCD39}"/>
    <hyperlink ref="A39" location="'T 35.- Pers. Tipo jorn C.Discap'!A1" display="Tabla 35: Distribución del personal en centros dirigidos a personas con discapacidad, en función del tipo de jornada laboral  y modelos de titularidad-gestión." xr:uid="{A414D8E6-1E8F-40BB-BC80-0EF0D4181CE6}"/>
    <hyperlink ref="A40" location="'T36.- Niv.atención. C.Discap'!A1" display="Tabla 36: Ratios de atención en centros dirigidos a personas mayores, en función de la jornada laboral y de los modelos de titularidad-gestión." xr:uid="{12AC290D-14C9-4FFB-828C-39BD66F9C65E}"/>
    <hyperlink ref="A20" location="'T16-Pers. x vinculac.C Mayo'!A1" display="Tabla 16: Distribución del personal en centros dirigidos a personas mayores, en función del tipo de vinculación laboral por modelos de titularidad-gestión." xr:uid="{FF83A1CF-9168-4591-BEE8-7C6FE4D75B74}"/>
    <hyperlink ref="A26" location="'T22.-Servicios prox C. Disc'!A1" display="Tabla 22: Distribución de la oferta de servicios de proximidad en centros residenciales dirigidos a personas con discapacidad en función de modelos de titularidad-gestión." xr:uid="{9DE02B32-77A5-4706-A71B-C8DB34B6E1BD}"/>
    <hyperlink ref="A30" location="'T26.- Infraestruct. C. Disc'!Área_de_impresión" display="Tabla 26: Distribución de las infraestructuras en centros residenciales de atención a personas con discapacidad en función de modelos de titularidad-gestión. Continuación:" xr:uid="{335B5616-3013-41F4-98CD-8A907A6ED6FF}"/>
    <hyperlink ref="A34" location="'T30.- Perfil resid. C. Disc'!A1" display="Tabla 30: Distribución de los residentes en centros dirigidos a personas con discapacidad, por sexo y modelos de titularidad-gestión." xr:uid="{AA9ED5C0-6383-4145-AE35-18D4357DABF3}"/>
  </hyperlinks>
  <pageMargins left="0.7" right="0.7" top="0.75" bottom="0.75" header="0.3" footer="0.3"/>
  <pageSetup paperSize="9" scale="6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CC67-20AB-4212-B65F-279C5E9DA924}">
  <sheetPr codeName="Hoja13">
    <tabColor theme="4" tint="0.39997558519241921"/>
    <pageSetUpPr fitToPage="1"/>
  </sheetPr>
  <dimension ref="A1:U974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0.140625" customWidth="1"/>
    <col min="7" max="13" width="9.28515625" customWidth="1"/>
    <col min="14" max="33" width="7.42578125" customWidth="1"/>
    <col min="34" max="42" width="8.5703125" customWidth="1"/>
  </cols>
  <sheetData>
    <row r="1" spans="1:21" ht="10.5" customHeight="1" x14ac:dyDescent="0.2"/>
    <row r="2" spans="1:21" ht="10.5" customHeight="1" x14ac:dyDescent="0.2">
      <c r="B2" s="1" t="s">
        <v>0</v>
      </c>
      <c r="C2" s="1"/>
      <c r="D2" s="1"/>
      <c r="E2" s="1"/>
      <c r="F2" s="1"/>
    </row>
    <row r="3" spans="1:21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1" ht="10.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21" x14ac:dyDescent="0.2">
      <c r="A5" s="460" t="s">
        <v>92</v>
      </c>
    </row>
    <row r="6" spans="1:21" ht="10.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21" ht="10.5" customHeight="1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21" ht="10.5" customHeight="1" x14ac:dyDescent="0.2">
      <c r="A8" s="3"/>
      <c r="B8" s="4"/>
      <c r="O8" s="12"/>
      <c r="P8" s="12"/>
      <c r="Q8" s="12"/>
      <c r="R8" s="12"/>
      <c r="S8" s="12"/>
      <c r="T8" s="12"/>
      <c r="U8" s="12"/>
    </row>
    <row r="9" spans="1:21" ht="10.5" customHeight="1" x14ac:dyDescent="0.2">
      <c r="A9" s="3"/>
      <c r="B9" s="4"/>
      <c r="C9" s="4"/>
      <c r="D9" s="4"/>
      <c r="E9" s="4"/>
      <c r="F9" s="4"/>
      <c r="G9" s="6"/>
      <c r="N9" s="12"/>
      <c r="O9" s="12"/>
      <c r="P9" s="12"/>
      <c r="Q9" s="12"/>
      <c r="R9" s="12"/>
      <c r="S9" s="12"/>
      <c r="T9" s="12"/>
      <c r="U9" s="12"/>
    </row>
    <row r="10" spans="1:21" ht="10.5" customHeight="1" thickBot="1" x14ac:dyDescent="0.25">
      <c r="A10" s="3"/>
      <c r="B10" s="4"/>
      <c r="C10" s="4"/>
      <c r="D10" s="4"/>
      <c r="E10" s="4"/>
      <c r="F10" s="4"/>
      <c r="G10" s="6"/>
      <c r="N10" s="12"/>
      <c r="O10" s="12"/>
      <c r="P10" s="12"/>
      <c r="Q10" s="12"/>
      <c r="R10" s="12"/>
      <c r="S10" s="12"/>
      <c r="T10" s="12"/>
      <c r="U10" s="12"/>
    </row>
    <row r="11" spans="1:21" ht="21.75" customHeight="1" thickBot="1" x14ac:dyDescent="0.25">
      <c r="A11" s="92"/>
      <c r="B11" s="463" t="s">
        <v>4</v>
      </c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5"/>
    </row>
    <row r="12" spans="1:21" ht="15" customHeight="1" thickBot="1" x14ac:dyDescent="0.25">
      <c r="B12" s="466" t="s">
        <v>40</v>
      </c>
      <c r="C12" s="484"/>
      <c r="D12" s="484"/>
      <c r="E12" s="484"/>
      <c r="F12" s="484"/>
      <c r="G12" s="468" t="s">
        <v>60</v>
      </c>
      <c r="H12" s="468"/>
      <c r="I12" s="468" t="s">
        <v>61</v>
      </c>
      <c r="J12" s="468"/>
      <c r="K12" s="468" t="s">
        <v>62</v>
      </c>
      <c r="L12" s="468"/>
      <c r="M12" s="469" t="s">
        <v>7</v>
      </c>
    </row>
    <row r="13" spans="1:21" ht="15" customHeight="1" thickBot="1" x14ac:dyDescent="0.25">
      <c r="B13" s="466"/>
      <c r="C13" s="484"/>
      <c r="D13" s="484"/>
      <c r="E13" s="484"/>
      <c r="F13" s="484"/>
      <c r="G13" s="468"/>
      <c r="H13" s="468"/>
      <c r="I13" s="468"/>
      <c r="J13" s="468"/>
      <c r="K13" s="468"/>
      <c r="L13" s="468"/>
      <c r="M13" s="469"/>
    </row>
    <row r="14" spans="1:21" ht="15" customHeight="1" thickBot="1" x14ac:dyDescent="0.25">
      <c r="B14" s="466"/>
      <c r="C14" s="484"/>
      <c r="D14" s="484"/>
      <c r="E14" s="484"/>
      <c r="F14" s="484"/>
      <c r="G14" s="468"/>
      <c r="H14" s="468"/>
      <c r="I14" s="468"/>
      <c r="J14" s="468"/>
      <c r="K14" s="468"/>
      <c r="L14" s="468"/>
      <c r="M14" s="469"/>
    </row>
    <row r="15" spans="1:21" ht="15" customHeight="1" x14ac:dyDescent="0.2">
      <c r="B15" s="467"/>
      <c r="C15" s="485"/>
      <c r="D15" s="485"/>
      <c r="E15" s="485"/>
      <c r="F15" s="485"/>
      <c r="G15" s="21" t="s">
        <v>8</v>
      </c>
      <c r="H15" s="149" t="s">
        <v>63</v>
      </c>
      <c r="I15" s="21" t="s">
        <v>8</v>
      </c>
      <c r="J15" s="149" t="s">
        <v>63</v>
      </c>
      <c r="K15" s="21" t="s">
        <v>8</v>
      </c>
      <c r="L15" s="149" t="s">
        <v>63</v>
      </c>
      <c r="M15" s="76" t="s">
        <v>8</v>
      </c>
    </row>
    <row r="16" spans="1:21" ht="15" customHeight="1" x14ac:dyDescent="0.2">
      <c r="A16" s="12"/>
      <c r="B16" s="525" t="s">
        <v>43</v>
      </c>
      <c r="C16" s="526"/>
      <c r="D16" s="526"/>
      <c r="E16" s="526"/>
      <c r="F16" s="527"/>
      <c r="G16" s="51">
        <v>6853</v>
      </c>
      <c r="H16" s="52">
        <f>G16/$M16</f>
        <v>0.44178700361010831</v>
      </c>
      <c r="I16" s="51">
        <v>8555</v>
      </c>
      <c r="J16" s="53">
        <f t="shared" ref="J16:J20" si="0">I16/$M16</f>
        <v>0.5515085095410005</v>
      </c>
      <c r="K16" s="51">
        <v>104</v>
      </c>
      <c r="L16" s="52">
        <f>K16/$M16</f>
        <v>6.7044868488911813E-3</v>
      </c>
      <c r="M16" s="173">
        <f>G16+I16+K16</f>
        <v>15512</v>
      </c>
      <c r="N16" s="80"/>
    </row>
    <row r="17" spans="1:13" ht="15" customHeight="1" x14ac:dyDescent="0.2">
      <c r="A17" s="12"/>
      <c r="B17" s="519" t="s">
        <v>44</v>
      </c>
      <c r="C17" s="520"/>
      <c r="D17" s="520"/>
      <c r="E17" s="520"/>
      <c r="F17" s="521"/>
      <c r="G17" s="68">
        <v>2539</v>
      </c>
      <c r="H17" s="58">
        <f t="shared" ref="H17:H20" si="1">G17/$M17</f>
        <v>0.47671798723244463</v>
      </c>
      <c r="I17" s="57">
        <v>2763</v>
      </c>
      <c r="J17" s="59">
        <f t="shared" si="0"/>
        <v>0.51877581674802853</v>
      </c>
      <c r="K17" s="68">
        <v>24</v>
      </c>
      <c r="L17" s="58">
        <f t="shared" ref="L17:L20" si="2">K17/$M17</f>
        <v>4.5061960195268494E-3</v>
      </c>
      <c r="M17" s="174">
        <f t="shared" ref="M17:M20" si="3">G17+I17+K17</f>
        <v>5326</v>
      </c>
    </row>
    <row r="18" spans="1:13" ht="15" customHeight="1" x14ac:dyDescent="0.2">
      <c r="A18" s="12"/>
      <c r="B18" s="519" t="s">
        <v>46</v>
      </c>
      <c r="C18" s="520"/>
      <c r="D18" s="520"/>
      <c r="E18" s="520"/>
      <c r="F18" s="521"/>
      <c r="G18" s="68">
        <v>14685</v>
      </c>
      <c r="H18" s="58">
        <f t="shared" si="1"/>
        <v>0.47605926021979444</v>
      </c>
      <c r="I18" s="57">
        <v>15792</v>
      </c>
      <c r="J18" s="59">
        <f t="shared" si="0"/>
        <v>0.51194605634259405</v>
      </c>
      <c r="K18" s="68">
        <v>370</v>
      </c>
      <c r="L18" s="58">
        <f t="shared" si="2"/>
        <v>1.1994683437611437E-2</v>
      </c>
      <c r="M18" s="174">
        <f t="shared" si="3"/>
        <v>30847</v>
      </c>
    </row>
    <row r="19" spans="1:13" ht="15" customHeight="1" x14ac:dyDescent="0.2">
      <c r="A19" s="12"/>
      <c r="B19" s="519" t="s">
        <v>47</v>
      </c>
      <c r="C19" s="520"/>
      <c r="D19" s="520"/>
      <c r="E19" s="520"/>
      <c r="F19" s="521"/>
      <c r="G19" s="68">
        <v>37650</v>
      </c>
      <c r="H19" s="58">
        <f t="shared" si="1"/>
        <v>0.38611424469285199</v>
      </c>
      <c r="I19" s="57">
        <v>58567</v>
      </c>
      <c r="J19" s="59">
        <f t="shared" si="0"/>
        <v>0.60062557686391138</v>
      </c>
      <c r="K19" s="68">
        <v>1293</v>
      </c>
      <c r="L19" s="58">
        <f>K19/$M19</f>
        <v>1.3260178443236591E-2</v>
      </c>
      <c r="M19" s="174">
        <f t="shared" si="3"/>
        <v>97510</v>
      </c>
    </row>
    <row r="20" spans="1:13" ht="15" customHeight="1" x14ac:dyDescent="0.2">
      <c r="A20" s="12"/>
      <c r="B20" s="522" t="s">
        <v>48</v>
      </c>
      <c r="C20" s="523"/>
      <c r="D20" s="523"/>
      <c r="E20" s="523"/>
      <c r="F20" s="524"/>
      <c r="G20" s="68">
        <v>26560</v>
      </c>
      <c r="H20" s="58">
        <f t="shared" si="1"/>
        <v>0.48151706883736106</v>
      </c>
      <c r="I20" s="57">
        <v>27933</v>
      </c>
      <c r="J20" s="59">
        <f t="shared" si="0"/>
        <v>0.50640874562628035</v>
      </c>
      <c r="K20" s="68">
        <v>666</v>
      </c>
      <c r="L20" s="58">
        <f t="shared" si="2"/>
        <v>1.2074185536358526E-2</v>
      </c>
      <c r="M20" s="174">
        <f t="shared" si="3"/>
        <v>55159</v>
      </c>
    </row>
    <row r="21" spans="1:13" ht="15" customHeight="1" thickBot="1" x14ac:dyDescent="0.25">
      <c r="B21" s="539" t="s">
        <v>29</v>
      </c>
      <c r="C21" s="540"/>
      <c r="D21" s="540"/>
      <c r="E21" s="540"/>
      <c r="F21" s="541"/>
      <c r="G21" s="72">
        <f>SUM(G16:G20)</f>
        <v>88287</v>
      </c>
      <c r="H21" s="175">
        <f>G21/$M21</f>
        <v>0.4320297131448369</v>
      </c>
      <c r="I21" s="72">
        <f>SUM(I16:I20)</f>
        <v>113610</v>
      </c>
      <c r="J21" s="176">
        <f>I21/$M21</f>
        <v>0.55594703308963855</v>
      </c>
      <c r="K21" s="72">
        <f>SUM(K16:K20)</f>
        <v>2457</v>
      </c>
      <c r="L21" s="175">
        <f>K21/$M21</f>
        <v>1.202325376552453E-2</v>
      </c>
      <c r="M21" s="177">
        <f>SUM(M16:M20)</f>
        <v>204354</v>
      </c>
    </row>
    <row r="22" spans="1:13" ht="15" customHeight="1" x14ac:dyDescent="0.2">
      <c r="B22" s="40" t="s">
        <v>133</v>
      </c>
    </row>
    <row r="23" spans="1:13" ht="10.5" customHeight="1" x14ac:dyDescent="0.2">
      <c r="B23" s="4"/>
    </row>
    <row r="24" spans="1:13" ht="10.5" customHeight="1" x14ac:dyDescent="0.2"/>
    <row r="25" spans="1:13" ht="10.5" customHeight="1" x14ac:dyDescent="0.2"/>
    <row r="26" spans="1:13" ht="10.5" customHeight="1" x14ac:dyDescent="0.2"/>
    <row r="27" spans="1:13" ht="10.5" customHeight="1" x14ac:dyDescent="0.2"/>
    <row r="28" spans="1:13" ht="10.5" customHeight="1" x14ac:dyDescent="0.2"/>
    <row r="29" spans="1:13" ht="10.5" customHeight="1" x14ac:dyDescent="0.2"/>
    <row r="30" spans="1:13" ht="10.5" customHeight="1" x14ac:dyDescent="0.2"/>
    <row r="31" spans="1:13" ht="10.5" customHeight="1" x14ac:dyDescent="0.2"/>
    <row r="32" spans="1:13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11" ht="10.5" customHeight="1" x14ac:dyDescent="0.2"/>
    <row r="66" spans="2:11" ht="10.5" customHeight="1" x14ac:dyDescent="0.2"/>
    <row r="67" spans="2:11" ht="10.5" customHeight="1" x14ac:dyDescent="0.2"/>
    <row r="68" spans="2:11" ht="10.5" customHeight="1" x14ac:dyDescent="0.2"/>
    <row r="69" spans="2:11" ht="10.5" customHeight="1" x14ac:dyDescent="0.2"/>
    <row r="70" spans="2:11" ht="10.5" customHeight="1" x14ac:dyDescent="0.2"/>
    <row r="71" spans="2:11" ht="10.5" customHeight="1" x14ac:dyDescent="0.2"/>
    <row r="72" spans="2:11" ht="10.5" customHeight="1" x14ac:dyDescent="0.2"/>
    <row r="73" spans="2:11" ht="10.5" customHeight="1" x14ac:dyDescent="0.2"/>
    <row r="74" spans="2:11" ht="10.5" customHeight="1" x14ac:dyDescent="0.2">
      <c r="B74" s="12"/>
      <c r="G74" s="12"/>
      <c r="I74" s="12"/>
      <c r="K74" s="12"/>
    </row>
    <row r="75" spans="2:11" ht="10.5" customHeight="1" x14ac:dyDescent="0.2">
      <c r="B75" s="12"/>
      <c r="G75" s="103"/>
      <c r="I75" s="103"/>
      <c r="K75" s="103"/>
    </row>
    <row r="76" spans="2:11" ht="10.5" customHeight="1" x14ac:dyDescent="0.2">
      <c r="B76" s="12"/>
      <c r="G76" s="12"/>
      <c r="I76" s="12"/>
      <c r="K76" s="12"/>
    </row>
    <row r="77" spans="2:11" ht="10.5" customHeight="1" x14ac:dyDescent="0.2">
      <c r="B77" s="12"/>
      <c r="G77" s="12"/>
      <c r="I77" s="12"/>
      <c r="K77" s="12"/>
    </row>
    <row r="78" spans="2:11" ht="10.5" customHeight="1" x14ac:dyDescent="0.2">
      <c r="B78" s="12"/>
      <c r="G78" s="12"/>
      <c r="I78" s="12"/>
      <c r="K78" s="12"/>
    </row>
    <row r="79" spans="2:11" ht="10.5" customHeight="1" x14ac:dyDescent="0.2">
      <c r="B79" s="12"/>
    </row>
    <row r="80" spans="2:11" ht="10.5" customHeight="1" x14ac:dyDescent="0.2">
      <c r="B80" s="12"/>
      <c r="G80" s="12"/>
      <c r="I80" s="12"/>
      <c r="K80" s="12"/>
    </row>
    <row r="81" spans="2:11" ht="10.5" customHeight="1" x14ac:dyDescent="0.2"/>
    <row r="82" spans="2:11" ht="10.5" customHeight="1" x14ac:dyDescent="0.2">
      <c r="B82" s="12"/>
      <c r="G82" s="12"/>
      <c r="I82" s="12"/>
      <c r="K82" s="12"/>
    </row>
    <row r="83" spans="2:11" ht="10.5" customHeight="1" x14ac:dyDescent="0.2">
      <c r="B83" s="12"/>
      <c r="G83" s="103"/>
      <c r="I83" s="103"/>
      <c r="K83" s="103"/>
    </row>
    <row r="84" spans="2:11" ht="10.5" customHeight="1" x14ac:dyDescent="0.2">
      <c r="B84" s="12"/>
      <c r="G84" s="12"/>
      <c r="I84" s="12"/>
      <c r="K84" s="12"/>
    </row>
    <row r="85" spans="2:11" ht="10.5" customHeight="1" x14ac:dyDescent="0.2">
      <c r="B85" s="12"/>
      <c r="G85" s="12"/>
      <c r="I85" s="12"/>
      <c r="K85" s="12"/>
    </row>
    <row r="86" spans="2:11" ht="10.5" customHeight="1" x14ac:dyDescent="0.2">
      <c r="B86" s="12"/>
      <c r="G86" s="12"/>
      <c r="I86" s="12"/>
      <c r="K86" s="12"/>
    </row>
    <row r="87" spans="2:11" ht="10.5" customHeight="1" x14ac:dyDescent="0.2">
      <c r="B87" s="12"/>
    </row>
    <row r="88" spans="2:11" ht="10.5" customHeight="1" x14ac:dyDescent="0.2">
      <c r="B88" s="12"/>
      <c r="G88" s="12"/>
      <c r="I88" s="12"/>
      <c r="K88" s="12"/>
    </row>
    <row r="89" spans="2:11" ht="10.5" customHeight="1" x14ac:dyDescent="0.2"/>
    <row r="90" spans="2:11" ht="10.5" customHeight="1" x14ac:dyDescent="0.2"/>
    <row r="91" spans="2:11" ht="10.5" customHeight="1" x14ac:dyDescent="0.2"/>
    <row r="92" spans="2:11" ht="10.5" customHeight="1" x14ac:dyDescent="0.2"/>
    <row r="93" spans="2:11" ht="10.5" customHeight="1" x14ac:dyDescent="0.2"/>
    <row r="94" spans="2:11" ht="10.5" customHeight="1" x14ac:dyDescent="0.2"/>
    <row r="95" spans="2:11" ht="10.5" customHeight="1" x14ac:dyDescent="0.2"/>
    <row r="96" spans="2:11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</sheetData>
  <mergeCells count="12">
    <mergeCell ref="B21:F21"/>
    <mergeCell ref="B11:M11"/>
    <mergeCell ref="B12:F15"/>
    <mergeCell ref="G12:H14"/>
    <mergeCell ref="I12:J14"/>
    <mergeCell ref="K12:L14"/>
    <mergeCell ref="M12:M14"/>
    <mergeCell ref="B16:F16"/>
    <mergeCell ref="B17:F17"/>
    <mergeCell ref="B18:F18"/>
    <mergeCell ref="B19:F19"/>
    <mergeCell ref="B20:F20"/>
  </mergeCells>
  <conditionalFormatting sqref="H16:H20">
    <cfRule type="colorScale" priority="6">
      <colorScale>
        <cfvo type="min"/>
        <cfvo type="max"/>
        <color rgb="FFFCFCFF"/>
        <color rgb="FF63BE7B"/>
      </colorScale>
    </cfRule>
  </conditionalFormatting>
  <conditionalFormatting sqref="J16:J20">
    <cfRule type="colorScale" priority="5">
      <colorScale>
        <cfvo type="min"/>
        <cfvo type="max"/>
        <color rgb="FFFCFCFF"/>
        <color rgb="FF63BE7B"/>
      </colorScale>
    </cfRule>
  </conditionalFormatting>
  <conditionalFormatting sqref="L16:L20">
    <cfRule type="colorScale" priority="4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D8479D84-0A3E-46A2-A3CB-83A0961D971D}"/>
  </hyperlinks>
  <pageMargins left="0.7" right="0.7" top="0.75" bottom="0.75" header="0.3" footer="0.3"/>
  <pageSetup paperSize="9" scale="78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H21:M21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4D9A-399F-4D8C-89FA-B6D1B6836831}">
  <sheetPr codeName="Hoja14">
    <tabColor theme="4" tint="0.39997558519241921"/>
    <pageSetUpPr fitToPage="1"/>
  </sheetPr>
  <dimension ref="A1:T673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5.85546875" customWidth="1"/>
    <col min="6" max="6" width="14.85546875" hidden="1" customWidth="1"/>
    <col min="7" max="17" width="11.28515625" customWidth="1"/>
    <col min="18" max="33" width="7.42578125" customWidth="1"/>
    <col min="34" max="42" width="8.5703125" customWidth="1"/>
  </cols>
  <sheetData>
    <row r="1" spans="1:20" ht="10.5" customHeight="1" x14ac:dyDescent="0.2">
      <c r="Q1" s="41"/>
    </row>
    <row r="2" spans="1:20" ht="10.5" customHeight="1" x14ac:dyDescent="0.2">
      <c r="B2" s="1" t="s">
        <v>0</v>
      </c>
      <c r="C2" s="1"/>
      <c r="D2" s="1"/>
      <c r="E2" s="1"/>
      <c r="F2" s="1"/>
      <c r="P2" s="41"/>
    </row>
    <row r="3" spans="1:20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78"/>
      <c r="Q3" s="2"/>
    </row>
    <row r="4" spans="1:20" ht="10.5" customHeight="1" x14ac:dyDescent="0.2">
      <c r="A4" s="3"/>
      <c r="R4" s="12"/>
      <c r="S4" s="12"/>
      <c r="T4" s="12"/>
    </row>
    <row r="5" spans="1:20" x14ac:dyDescent="0.2">
      <c r="A5" s="460" t="s">
        <v>93</v>
      </c>
    </row>
    <row r="6" spans="1:20" ht="10.5" customHeight="1" thickBot="1" x14ac:dyDescent="0.25">
      <c r="A6" s="3"/>
      <c r="B6" s="4"/>
      <c r="C6" s="180"/>
      <c r="D6" s="180"/>
      <c r="E6" s="180"/>
      <c r="F6" s="180"/>
      <c r="R6" s="12"/>
      <c r="S6" s="12"/>
      <c r="T6" s="12"/>
    </row>
    <row r="7" spans="1:20" ht="15" customHeight="1" thickBot="1" x14ac:dyDescent="0.25">
      <c r="A7" s="92"/>
      <c r="B7" s="534" t="s">
        <v>4</v>
      </c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6"/>
    </row>
    <row r="8" spans="1:20" ht="15" customHeight="1" thickBot="1" x14ac:dyDescent="0.25">
      <c r="B8" s="542" t="s">
        <v>40</v>
      </c>
      <c r="C8" s="543"/>
      <c r="D8" s="543"/>
      <c r="E8" s="543"/>
      <c r="F8" s="543"/>
      <c r="G8" s="544" t="s">
        <v>137</v>
      </c>
      <c r="H8" s="544"/>
      <c r="I8" s="544" t="s">
        <v>138</v>
      </c>
      <c r="J8" s="544"/>
      <c r="K8" s="544" t="s">
        <v>152</v>
      </c>
      <c r="L8" s="544"/>
      <c r="M8" s="544" t="s">
        <v>153</v>
      </c>
      <c r="N8" s="544"/>
      <c r="O8" s="544" t="s">
        <v>139</v>
      </c>
      <c r="P8" s="544"/>
      <c r="Q8" s="546" t="s">
        <v>30</v>
      </c>
    </row>
    <row r="9" spans="1:20" ht="15" customHeight="1" thickBot="1" x14ac:dyDescent="0.25">
      <c r="B9" s="466"/>
      <c r="C9" s="484"/>
      <c r="D9" s="484"/>
      <c r="E9" s="484"/>
      <c r="F9" s="484"/>
      <c r="G9" s="545"/>
      <c r="H9" s="545"/>
      <c r="I9" s="545"/>
      <c r="J9" s="545"/>
      <c r="K9" s="545"/>
      <c r="L9" s="545"/>
      <c r="M9" s="545"/>
      <c r="N9" s="545"/>
      <c r="O9" s="545"/>
      <c r="P9" s="545"/>
      <c r="Q9" s="547"/>
    </row>
    <row r="10" spans="1:20" ht="15" customHeight="1" thickBot="1" x14ac:dyDescent="0.25">
      <c r="B10" s="466"/>
      <c r="C10" s="484"/>
      <c r="D10" s="484"/>
      <c r="E10" s="484"/>
      <c r="F10" s="484"/>
      <c r="G10" s="545"/>
      <c r="H10" s="545"/>
      <c r="I10" s="545"/>
      <c r="J10" s="545"/>
      <c r="K10" s="545"/>
      <c r="L10" s="545"/>
      <c r="M10" s="545"/>
      <c r="N10" s="545"/>
      <c r="O10" s="545"/>
      <c r="P10" s="545"/>
      <c r="Q10" s="547"/>
    </row>
    <row r="11" spans="1:20" ht="15" customHeight="1" x14ac:dyDescent="0.2">
      <c r="B11" s="467"/>
      <c r="C11" s="485"/>
      <c r="D11" s="485"/>
      <c r="E11" s="485"/>
      <c r="F11" s="485"/>
      <c r="G11" s="149" t="s">
        <v>8</v>
      </c>
      <c r="H11" s="149" t="s">
        <v>63</v>
      </c>
      <c r="I11" s="149" t="s">
        <v>8</v>
      </c>
      <c r="J11" s="149" t="s">
        <v>63</v>
      </c>
      <c r="K11" s="149" t="s">
        <v>8</v>
      </c>
      <c r="L11" s="149" t="s">
        <v>63</v>
      </c>
      <c r="M11" s="149" t="s">
        <v>8</v>
      </c>
      <c r="N11" s="149" t="s">
        <v>63</v>
      </c>
      <c r="O11" s="149" t="s">
        <v>8</v>
      </c>
      <c r="P11" s="149" t="s">
        <v>63</v>
      </c>
      <c r="Q11" s="76" t="s">
        <v>8</v>
      </c>
    </row>
    <row r="12" spans="1:20" ht="30" customHeight="1" x14ac:dyDescent="0.2">
      <c r="A12" s="12"/>
      <c r="B12" s="481" t="s">
        <v>43</v>
      </c>
      <c r="C12" s="482"/>
      <c r="D12" s="482"/>
      <c r="E12" s="482"/>
      <c r="F12" s="483"/>
      <c r="G12" s="182">
        <v>168</v>
      </c>
      <c r="H12" s="183">
        <f t="shared" ref="H12:H17" si="0">IF(G12=0,"-",G12/$Q12)</f>
        <v>0.43523316062176165</v>
      </c>
      <c r="I12" s="182">
        <v>345</v>
      </c>
      <c r="J12" s="183">
        <f t="shared" ref="J12:J17" si="1">IF(I12=0,"-",I12/$Q12)</f>
        <v>0.89378238341968907</v>
      </c>
      <c r="K12" s="182">
        <v>332</v>
      </c>
      <c r="L12" s="183">
        <f t="shared" ref="L12:L17" si="2">IF(K12=0,"-",K12/$Q12)</f>
        <v>0.86010362694300513</v>
      </c>
      <c r="M12" s="182">
        <v>275</v>
      </c>
      <c r="N12" s="183">
        <f t="shared" ref="N12:N17" si="3">IF(M12=0,"-",M12/$Q12)</f>
        <v>0.71243523316062174</v>
      </c>
      <c r="O12" s="182">
        <v>238</v>
      </c>
      <c r="P12" s="183">
        <f t="shared" ref="P12:P17" si="4">IF(O12=0,"-",O12/$Q12)</f>
        <v>0.61658031088082899</v>
      </c>
      <c r="Q12" s="184">
        <v>386</v>
      </c>
    </row>
    <row r="13" spans="1:20" ht="30" customHeight="1" x14ac:dyDescent="0.2">
      <c r="A13" s="12"/>
      <c r="B13" s="475" t="s">
        <v>44</v>
      </c>
      <c r="C13" s="476"/>
      <c r="D13" s="476"/>
      <c r="E13" s="476"/>
      <c r="F13" s="477"/>
      <c r="G13" s="182">
        <v>55</v>
      </c>
      <c r="H13" s="185">
        <f t="shared" si="0"/>
        <v>0.38194444444444442</v>
      </c>
      <c r="I13" s="182">
        <v>129</v>
      </c>
      <c r="J13" s="185">
        <f t="shared" si="1"/>
        <v>0.89583333333333337</v>
      </c>
      <c r="K13" s="182">
        <v>124</v>
      </c>
      <c r="L13" s="185">
        <f t="shared" si="2"/>
        <v>0.86111111111111116</v>
      </c>
      <c r="M13" s="182">
        <v>101</v>
      </c>
      <c r="N13" s="185">
        <f t="shared" si="3"/>
        <v>0.70138888888888884</v>
      </c>
      <c r="O13" s="182">
        <v>76</v>
      </c>
      <c r="P13" s="185">
        <f t="shared" si="4"/>
        <v>0.52777777777777779</v>
      </c>
      <c r="Q13" s="184">
        <v>144</v>
      </c>
    </row>
    <row r="14" spans="1:20" ht="30" customHeight="1" x14ac:dyDescent="0.2">
      <c r="A14" s="12"/>
      <c r="B14" s="475" t="s">
        <v>46</v>
      </c>
      <c r="C14" s="476"/>
      <c r="D14" s="476"/>
      <c r="E14" s="476"/>
      <c r="F14" s="477"/>
      <c r="G14" s="182">
        <v>209</v>
      </c>
      <c r="H14" s="185">
        <f t="shared" si="0"/>
        <v>0.33547351524879615</v>
      </c>
      <c r="I14" s="182">
        <v>559</v>
      </c>
      <c r="J14" s="185">
        <f t="shared" si="1"/>
        <v>0.8972712680577849</v>
      </c>
      <c r="K14" s="182">
        <v>537</v>
      </c>
      <c r="L14" s="185">
        <f t="shared" si="2"/>
        <v>0.8619582664526485</v>
      </c>
      <c r="M14" s="182">
        <v>415</v>
      </c>
      <c r="N14" s="185">
        <f t="shared" si="3"/>
        <v>0.666131621187801</v>
      </c>
      <c r="O14" s="182">
        <v>351</v>
      </c>
      <c r="P14" s="185">
        <f t="shared" si="4"/>
        <v>0.5634028892455859</v>
      </c>
      <c r="Q14" s="184">
        <v>623</v>
      </c>
    </row>
    <row r="15" spans="1:20" ht="30" customHeight="1" x14ac:dyDescent="0.2">
      <c r="A15" s="12"/>
      <c r="B15" s="475" t="s">
        <v>47</v>
      </c>
      <c r="C15" s="476"/>
      <c r="D15" s="476"/>
      <c r="E15" s="476"/>
      <c r="F15" s="477"/>
      <c r="G15" s="182">
        <v>900</v>
      </c>
      <c r="H15" s="185">
        <f t="shared" si="0"/>
        <v>0.4217432052483599</v>
      </c>
      <c r="I15" s="182">
        <v>1925</v>
      </c>
      <c r="J15" s="185">
        <f t="shared" si="1"/>
        <v>0.90206185567010311</v>
      </c>
      <c r="K15" s="182">
        <v>1568</v>
      </c>
      <c r="L15" s="185">
        <f t="shared" si="2"/>
        <v>0.73477038425492036</v>
      </c>
      <c r="M15" s="182">
        <v>1640</v>
      </c>
      <c r="N15" s="185">
        <f t="shared" si="3"/>
        <v>0.76850984067478911</v>
      </c>
      <c r="O15" s="182">
        <v>1706</v>
      </c>
      <c r="P15" s="185">
        <f t="shared" si="4"/>
        <v>0.79943767572633551</v>
      </c>
      <c r="Q15" s="184">
        <v>2134</v>
      </c>
    </row>
    <row r="16" spans="1:20" ht="30" customHeight="1" x14ac:dyDescent="0.2">
      <c r="A16" s="12"/>
      <c r="B16" s="478" t="s">
        <v>48</v>
      </c>
      <c r="C16" s="479"/>
      <c r="D16" s="479"/>
      <c r="E16" s="479"/>
      <c r="F16" s="480"/>
      <c r="G16" s="182">
        <v>382</v>
      </c>
      <c r="H16" s="185">
        <f t="shared" si="0"/>
        <v>0.34445446348061315</v>
      </c>
      <c r="I16" s="182">
        <v>1027</v>
      </c>
      <c r="J16" s="185">
        <f t="shared" si="1"/>
        <v>0.92605951307484224</v>
      </c>
      <c r="K16" s="182">
        <v>911</v>
      </c>
      <c r="L16" s="185">
        <f t="shared" si="2"/>
        <v>0.82146077547339946</v>
      </c>
      <c r="M16" s="182">
        <v>886</v>
      </c>
      <c r="N16" s="185">
        <f t="shared" si="3"/>
        <v>0.79891794409377814</v>
      </c>
      <c r="O16" s="182">
        <v>748</v>
      </c>
      <c r="P16" s="185">
        <f t="shared" si="4"/>
        <v>0.67448151487826868</v>
      </c>
      <c r="Q16" s="184">
        <v>1109</v>
      </c>
    </row>
    <row r="17" spans="2:17" ht="30" customHeight="1" thickBot="1" x14ac:dyDescent="0.25">
      <c r="B17" s="470" t="s">
        <v>29</v>
      </c>
      <c r="C17" s="471"/>
      <c r="D17" s="471"/>
      <c r="E17" s="471"/>
      <c r="F17" s="472"/>
      <c r="G17" s="186">
        <f>SUM(G12:G16)</f>
        <v>1714</v>
      </c>
      <c r="H17" s="187">
        <f t="shared" si="0"/>
        <v>0.38989990900818927</v>
      </c>
      <c r="I17" s="186">
        <f>SUM(I12:I16)</f>
        <v>3985</v>
      </c>
      <c r="J17" s="187">
        <f t="shared" si="1"/>
        <v>0.9065059144676979</v>
      </c>
      <c r="K17" s="186">
        <f>SUM(K12:K16)</f>
        <v>3472</v>
      </c>
      <c r="L17" s="187">
        <f t="shared" si="2"/>
        <v>0.78980891719745228</v>
      </c>
      <c r="M17" s="186">
        <f>SUM(M12:M16)</f>
        <v>3317</v>
      </c>
      <c r="N17" s="187">
        <f t="shared" si="3"/>
        <v>0.75454959053685167</v>
      </c>
      <c r="O17" s="186">
        <f>SUM(O12:O16)</f>
        <v>3119</v>
      </c>
      <c r="P17" s="187">
        <f t="shared" si="4"/>
        <v>0.70950864422201998</v>
      </c>
      <c r="Q17" s="188">
        <v>4396</v>
      </c>
    </row>
    <row r="18" spans="2:17" ht="15" customHeight="1" x14ac:dyDescent="0.2">
      <c r="B18" s="65" t="s">
        <v>133</v>
      </c>
    </row>
    <row r="19" spans="2:17" ht="10.5" customHeight="1" x14ac:dyDescent="0.2"/>
    <row r="20" spans="2:17" ht="10.5" customHeight="1" x14ac:dyDescent="0.2"/>
    <row r="21" spans="2:17" ht="10.5" customHeight="1" x14ac:dyDescent="0.2"/>
    <row r="22" spans="2:17" ht="10.5" customHeight="1" x14ac:dyDescent="0.2"/>
    <row r="23" spans="2:17" ht="10.5" customHeight="1" x14ac:dyDescent="0.2"/>
    <row r="24" spans="2:17" ht="10.5" customHeight="1" x14ac:dyDescent="0.2"/>
    <row r="25" spans="2:17" ht="10.5" customHeight="1" x14ac:dyDescent="0.2"/>
    <row r="26" spans="2:17" ht="10.5" customHeight="1" x14ac:dyDescent="0.2"/>
    <row r="27" spans="2:17" ht="10.5" customHeight="1" x14ac:dyDescent="0.2"/>
    <row r="28" spans="2:17" ht="10.5" customHeight="1" x14ac:dyDescent="0.2"/>
    <row r="29" spans="2:17" ht="10.5" customHeight="1" x14ac:dyDescent="0.2"/>
    <row r="30" spans="2:17" ht="10.5" customHeight="1" x14ac:dyDescent="0.2"/>
    <row r="31" spans="2:17" ht="10.5" customHeight="1" x14ac:dyDescent="0.2"/>
    <row r="32" spans="2:17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</sheetData>
  <mergeCells count="14">
    <mergeCell ref="B7:Q7"/>
    <mergeCell ref="B8:F11"/>
    <mergeCell ref="G8:H10"/>
    <mergeCell ref="I8:J10"/>
    <mergeCell ref="K8:L10"/>
    <mergeCell ref="M8:N10"/>
    <mergeCell ref="O8:P10"/>
    <mergeCell ref="Q8:Q10"/>
    <mergeCell ref="B14:F14"/>
    <mergeCell ref="B15:F15"/>
    <mergeCell ref="B16:F16"/>
    <mergeCell ref="B17:F17"/>
    <mergeCell ref="B12:F12"/>
    <mergeCell ref="B13:F13"/>
  </mergeCells>
  <conditionalFormatting sqref="H12:H16">
    <cfRule type="colorScale" priority="10">
      <colorScale>
        <cfvo type="min"/>
        <cfvo type="max"/>
        <color rgb="FFFCFCFF"/>
        <color rgb="FF63BE7B"/>
      </colorScale>
    </cfRule>
  </conditionalFormatting>
  <conditionalFormatting sqref="J12:J16">
    <cfRule type="colorScale" priority="9">
      <colorScale>
        <cfvo type="min"/>
        <cfvo type="max"/>
        <color rgb="FFFCFCFF"/>
        <color rgb="FF63BE7B"/>
      </colorScale>
    </cfRule>
  </conditionalFormatting>
  <conditionalFormatting sqref="L12:L16">
    <cfRule type="colorScale" priority="8">
      <colorScale>
        <cfvo type="min"/>
        <cfvo type="max"/>
        <color rgb="FFFCFCFF"/>
        <color rgb="FF63BE7B"/>
      </colorScale>
    </cfRule>
  </conditionalFormatting>
  <conditionalFormatting sqref="N12:N16">
    <cfRule type="colorScale" priority="7">
      <colorScale>
        <cfvo type="min"/>
        <cfvo type="max"/>
        <color rgb="FFFCFCFF"/>
        <color rgb="FF63BE7B"/>
      </colorScale>
    </cfRule>
  </conditionalFormatting>
  <conditionalFormatting sqref="P12:P16">
    <cfRule type="colorScale" priority="6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239BFA58-5EE6-4932-89AE-68572D44389A}"/>
  </hyperlinks>
  <pageMargins left="0.7" right="0.7" top="0.75" bottom="0.75" header="0.3" footer="0.3"/>
  <pageSetup paperSize="9" scale="50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EF61-7658-44C6-8B00-B66AB2582CBA}">
  <sheetPr codeName="Hoja16">
    <tabColor theme="4" tint="0.39997558519241921"/>
    <pageSetUpPr fitToPage="1"/>
  </sheetPr>
  <dimension ref="A1:P997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2" width="28.28515625" customWidth="1"/>
    <col min="3" max="3" width="11.85546875" customWidth="1"/>
    <col min="4" max="4" width="8.85546875" customWidth="1"/>
    <col min="5" max="5" width="12.7109375" customWidth="1"/>
    <col min="6" max="31" width="7.42578125" customWidth="1"/>
  </cols>
  <sheetData>
    <row r="1" spans="1:16" ht="10.5" customHeight="1" x14ac:dyDescent="0.2">
      <c r="F1" s="12"/>
      <c r="G1" s="12"/>
      <c r="H1" s="12"/>
      <c r="N1" s="191"/>
      <c r="O1" s="191"/>
      <c r="P1" s="191"/>
    </row>
    <row r="2" spans="1:16" ht="10.5" customHeight="1" x14ac:dyDescent="0.2">
      <c r="B2" s="1" t="s">
        <v>0</v>
      </c>
      <c r="F2" s="12"/>
      <c r="G2" s="12"/>
      <c r="H2" s="12"/>
      <c r="N2" s="191"/>
      <c r="O2" s="191"/>
      <c r="P2" s="191"/>
    </row>
    <row r="3" spans="1:16" ht="10.5" customHeight="1" x14ac:dyDescent="0.2">
      <c r="B3" s="2"/>
      <c r="C3" s="2"/>
      <c r="D3" s="2"/>
      <c r="E3" s="2"/>
      <c r="F3" s="2"/>
      <c r="G3" s="2"/>
      <c r="H3" s="2"/>
      <c r="I3" s="192"/>
      <c r="J3" s="192"/>
      <c r="K3" s="192"/>
      <c r="L3" s="192"/>
      <c r="N3" s="191"/>
      <c r="O3" s="191"/>
      <c r="P3" s="191"/>
    </row>
    <row r="4" spans="1:16" ht="10.5" customHeight="1" x14ac:dyDescent="0.2">
      <c r="A4" s="3"/>
      <c r="B4" s="4"/>
      <c r="E4" s="5" t="s">
        <v>1</v>
      </c>
      <c r="F4" s="5"/>
      <c r="G4" s="5"/>
      <c r="H4" s="5"/>
      <c r="I4" s="193"/>
      <c r="J4" s="193"/>
      <c r="K4" s="193"/>
      <c r="L4" s="193"/>
    </row>
    <row r="5" spans="1:16" x14ac:dyDescent="0.2">
      <c r="A5" s="460" t="s">
        <v>94</v>
      </c>
    </row>
    <row r="6" spans="1:16" ht="10.5" customHeight="1" thickBot="1" x14ac:dyDescent="0.25">
      <c r="A6" s="3"/>
      <c r="B6" s="180"/>
      <c r="C6" s="6"/>
      <c r="D6" s="6"/>
      <c r="E6" s="6"/>
      <c r="G6" s="6"/>
    </row>
    <row r="7" spans="1:16" ht="21.75" customHeight="1" thickBot="1" x14ac:dyDescent="0.25">
      <c r="A7" s="92"/>
      <c r="B7" s="548" t="s">
        <v>4</v>
      </c>
      <c r="C7" s="549"/>
      <c r="D7" s="549"/>
      <c r="E7" s="550"/>
      <c r="G7" s="172"/>
    </row>
    <row r="8" spans="1:16" ht="46.5" customHeight="1" thickBot="1" x14ac:dyDescent="0.25">
      <c r="B8" s="194" t="s">
        <v>3</v>
      </c>
      <c r="C8" s="18" t="s">
        <v>154</v>
      </c>
      <c r="D8" s="18" t="s">
        <v>8</v>
      </c>
      <c r="E8" s="195" t="s">
        <v>140</v>
      </c>
      <c r="G8" s="172"/>
    </row>
    <row r="9" spans="1:16" ht="15" customHeight="1" x14ac:dyDescent="0.2">
      <c r="B9" s="196" t="s">
        <v>11</v>
      </c>
      <c r="C9" s="197">
        <v>420142</v>
      </c>
      <c r="D9" s="198">
        <v>427</v>
      </c>
      <c r="E9" s="199">
        <f>(D9*10000)/$C9</f>
        <v>10.163230526821884</v>
      </c>
    </row>
    <row r="10" spans="1:16" ht="15" customHeight="1" x14ac:dyDescent="0.2">
      <c r="B10" s="200" t="s">
        <v>12</v>
      </c>
      <c r="C10" s="201">
        <v>96973</v>
      </c>
      <c r="D10" s="202">
        <v>281</v>
      </c>
      <c r="E10" s="203">
        <f t="shared" ref="E10:E26" si="0">(D10*10000)/$C10</f>
        <v>28.977137966238026</v>
      </c>
      <c r="H10" s="91"/>
    </row>
    <row r="11" spans="1:16" ht="15" customHeight="1" x14ac:dyDescent="0.2">
      <c r="B11" s="200" t="s">
        <v>13</v>
      </c>
      <c r="C11" s="201">
        <v>85216</v>
      </c>
      <c r="D11" s="202">
        <v>237</v>
      </c>
      <c r="E11" s="203">
        <f t="shared" si="0"/>
        <v>27.811678558017274</v>
      </c>
      <c r="H11" s="91"/>
    </row>
    <row r="12" spans="1:16" ht="15" customHeight="1" x14ac:dyDescent="0.2">
      <c r="B12" s="200" t="s">
        <v>14</v>
      </c>
      <c r="C12" s="201">
        <v>51268</v>
      </c>
      <c r="D12" s="202">
        <v>53</v>
      </c>
      <c r="E12" s="203">
        <f t="shared" si="0"/>
        <v>10.337832566123117</v>
      </c>
      <c r="H12" s="91"/>
    </row>
    <row r="13" spans="1:16" ht="15" customHeight="1" x14ac:dyDescent="0.2">
      <c r="B13" s="200" t="s">
        <v>15</v>
      </c>
      <c r="C13" s="201">
        <v>95449</v>
      </c>
      <c r="D13" s="202">
        <v>130</v>
      </c>
      <c r="E13" s="203">
        <f t="shared" si="0"/>
        <v>13.619838866829406</v>
      </c>
    </row>
    <row r="14" spans="1:16" ht="15" customHeight="1" x14ac:dyDescent="0.2">
      <c r="B14" s="200" t="s">
        <v>16</v>
      </c>
      <c r="C14" s="201">
        <v>41028</v>
      </c>
      <c r="D14" s="202">
        <v>61</v>
      </c>
      <c r="E14" s="203">
        <f t="shared" si="0"/>
        <v>14.867895096031978</v>
      </c>
    </row>
    <row r="15" spans="1:16" ht="15" customHeight="1" x14ac:dyDescent="0.2">
      <c r="B15" s="200" t="s">
        <v>17</v>
      </c>
      <c r="C15" s="201">
        <v>218853</v>
      </c>
      <c r="D15" s="202">
        <v>654</v>
      </c>
      <c r="E15" s="203">
        <f t="shared" si="0"/>
        <v>29.883072199147374</v>
      </c>
    </row>
    <row r="16" spans="1:16" ht="15" customHeight="1" x14ac:dyDescent="0.2">
      <c r="B16" s="200" t="s">
        <v>18</v>
      </c>
      <c r="C16" s="201">
        <v>132208</v>
      </c>
      <c r="D16" s="202">
        <v>411</v>
      </c>
      <c r="E16" s="203">
        <f t="shared" si="0"/>
        <v>31.08737746581145</v>
      </c>
    </row>
    <row r="17" spans="1:12" ht="15" customHeight="1" x14ac:dyDescent="0.2">
      <c r="B17" s="200" t="s">
        <v>19</v>
      </c>
      <c r="C17" s="201">
        <v>453272</v>
      </c>
      <c r="D17" s="202">
        <v>1023</v>
      </c>
      <c r="E17" s="203">
        <f t="shared" si="0"/>
        <v>22.569229954640921</v>
      </c>
    </row>
    <row r="18" spans="1:12" ht="15" customHeight="1" x14ac:dyDescent="0.2">
      <c r="B18" s="200" t="s">
        <v>20</v>
      </c>
      <c r="C18" s="201">
        <v>288468</v>
      </c>
      <c r="D18" s="202">
        <v>321</v>
      </c>
      <c r="E18" s="203">
        <f t="shared" si="0"/>
        <v>11.12775073838346</v>
      </c>
    </row>
    <row r="19" spans="1:12" ht="15" customHeight="1" x14ac:dyDescent="0.2">
      <c r="B19" s="200" t="s">
        <v>21</v>
      </c>
      <c r="C19" s="201">
        <v>74102</v>
      </c>
      <c r="D19" s="202">
        <v>279</v>
      </c>
      <c r="E19" s="203">
        <f t="shared" si="0"/>
        <v>37.650805646271358</v>
      </c>
    </row>
    <row r="20" spans="1:12" ht="15" customHeight="1" x14ac:dyDescent="0.2">
      <c r="B20" s="200" t="s">
        <v>22</v>
      </c>
      <c r="C20" s="201">
        <v>237801</v>
      </c>
      <c r="D20" s="202">
        <v>345</v>
      </c>
      <c r="E20" s="203">
        <f>(D20*10000)/$C20</f>
        <v>14.507928898532807</v>
      </c>
    </row>
    <row r="21" spans="1:12" ht="15" customHeight="1" x14ac:dyDescent="0.2">
      <c r="B21" s="200" t="s">
        <v>23</v>
      </c>
      <c r="C21" s="201">
        <v>370274</v>
      </c>
      <c r="D21" s="202">
        <v>469</v>
      </c>
      <c r="E21" s="203">
        <f t="shared" si="0"/>
        <v>12.666295770159396</v>
      </c>
    </row>
    <row r="22" spans="1:12" ht="15" customHeight="1" x14ac:dyDescent="0.2">
      <c r="B22" s="200" t="s">
        <v>24</v>
      </c>
      <c r="C22" s="201">
        <v>71644</v>
      </c>
      <c r="D22" s="202">
        <v>64</v>
      </c>
      <c r="E22" s="203">
        <f t="shared" si="0"/>
        <v>8.9330578973814969</v>
      </c>
    </row>
    <row r="23" spans="1:12" ht="15" customHeight="1" x14ac:dyDescent="0.2">
      <c r="B23" s="200" t="s">
        <v>25</v>
      </c>
      <c r="C23" s="201">
        <v>41478</v>
      </c>
      <c r="D23" s="202">
        <v>76</v>
      </c>
      <c r="E23" s="203">
        <f t="shared" si="0"/>
        <v>18.32296639182217</v>
      </c>
    </row>
    <row r="24" spans="1:12" ht="15" customHeight="1" x14ac:dyDescent="0.2">
      <c r="B24" s="200" t="s">
        <v>26</v>
      </c>
      <c r="C24" s="201">
        <v>159307</v>
      </c>
      <c r="D24" s="202">
        <v>321</v>
      </c>
      <c r="E24" s="203">
        <f t="shared" si="0"/>
        <v>20.149773707370045</v>
      </c>
    </row>
    <row r="25" spans="1:12" ht="15" customHeight="1" x14ac:dyDescent="0.2">
      <c r="B25" s="200" t="s">
        <v>27</v>
      </c>
      <c r="C25" s="201">
        <v>22141</v>
      </c>
      <c r="D25" s="202">
        <v>32</v>
      </c>
      <c r="E25" s="203">
        <f t="shared" si="0"/>
        <v>14.452825075651507</v>
      </c>
    </row>
    <row r="26" spans="1:12" ht="15" customHeight="1" x14ac:dyDescent="0.2">
      <c r="B26" s="200" t="s">
        <v>28</v>
      </c>
      <c r="C26" s="201">
        <v>4859</v>
      </c>
      <c r="D26" s="202">
        <v>4</v>
      </c>
      <c r="E26" s="203">
        <f t="shared" si="0"/>
        <v>8.2321465322082741</v>
      </c>
    </row>
    <row r="27" spans="1:12" ht="15" customHeight="1" thickBot="1" x14ac:dyDescent="0.25">
      <c r="B27" s="204" t="s">
        <v>29</v>
      </c>
      <c r="C27" s="205">
        <f>SUM(C9:C26)</f>
        <v>2864483</v>
      </c>
      <c r="D27" s="206">
        <v>5188</v>
      </c>
      <c r="E27" s="207">
        <f>(D27*10000)/$C27</f>
        <v>18.111470726131031</v>
      </c>
    </row>
    <row r="28" spans="1:12" ht="15" customHeight="1" x14ac:dyDescent="0.2">
      <c r="B28" s="171" t="s">
        <v>64</v>
      </c>
      <c r="L28" s="191"/>
    </row>
    <row r="29" spans="1:12" ht="10.5" customHeight="1" x14ac:dyDescent="0.2">
      <c r="B29" s="40"/>
      <c r="L29" s="191"/>
    </row>
    <row r="30" spans="1:12" ht="10.5" customHeight="1" x14ac:dyDescent="0.2">
      <c r="A30" s="208"/>
      <c r="B30" s="191"/>
      <c r="C30" s="191"/>
      <c r="D30" s="191"/>
      <c r="E30" s="191"/>
      <c r="F30" s="191"/>
      <c r="L30" s="191"/>
    </row>
    <row r="31" spans="1:12" ht="10.5" customHeight="1" x14ac:dyDescent="0.2">
      <c r="A31" s="208"/>
      <c r="D31" s="191"/>
    </row>
    <row r="32" spans="1:12" ht="10.5" customHeight="1" x14ac:dyDescent="0.2">
      <c r="A32" s="208"/>
      <c r="D32" s="191"/>
    </row>
    <row r="33" spans="1:6" ht="10.5" customHeight="1" x14ac:dyDescent="0.2">
      <c r="A33" s="208"/>
      <c r="E33" s="191"/>
    </row>
    <row r="34" spans="1:6" ht="10.5" customHeight="1" x14ac:dyDescent="0.2">
      <c r="A34" s="208"/>
      <c r="E34" s="191"/>
    </row>
    <row r="35" spans="1:6" ht="10.5" customHeight="1" x14ac:dyDescent="0.2">
      <c r="A35" s="208"/>
      <c r="E35" s="191"/>
    </row>
    <row r="36" spans="1:6" ht="10.5" customHeight="1" x14ac:dyDescent="0.2">
      <c r="A36" s="208"/>
      <c r="E36" s="191"/>
    </row>
    <row r="37" spans="1:6" ht="10.5" customHeight="1" x14ac:dyDescent="0.2">
      <c r="A37" s="208"/>
      <c r="E37" s="191"/>
    </row>
    <row r="38" spans="1:6" ht="10.5" customHeight="1" x14ac:dyDescent="0.2">
      <c r="A38" s="208"/>
      <c r="E38" s="191"/>
    </row>
    <row r="39" spans="1:6" ht="10.5" customHeight="1" x14ac:dyDescent="0.2">
      <c r="A39" s="208"/>
      <c r="B39" s="191"/>
      <c r="C39" s="191"/>
      <c r="D39" s="191"/>
      <c r="E39" s="191"/>
    </row>
    <row r="40" spans="1:6" ht="10.5" customHeight="1" x14ac:dyDescent="0.2">
      <c r="A40" s="208"/>
      <c r="B40" s="191"/>
      <c r="C40" s="191"/>
      <c r="D40" s="191"/>
      <c r="E40" s="191"/>
      <c r="F40" s="191"/>
    </row>
    <row r="41" spans="1:6" ht="10.5" customHeight="1" x14ac:dyDescent="0.2">
      <c r="A41" s="208"/>
      <c r="B41" s="191"/>
      <c r="C41" s="191"/>
      <c r="D41" s="191"/>
      <c r="E41" s="191"/>
      <c r="F41" s="191"/>
    </row>
    <row r="42" spans="1:6" ht="10.5" customHeight="1" x14ac:dyDescent="0.2">
      <c r="A42" s="208"/>
      <c r="B42" s="191"/>
      <c r="C42" s="191"/>
      <c r="D42" s="191"/>
      <c r="E42" s="191"/>
      <c r="F42" s="191"/>
    </row>
    <row r="43" spans="1:6" ht="10.5" customHeight="1" x14ac:dyDescent="0.2">
      <c r="A43" s="208"/>
      <c r="B43" s="213"/>
      <c r="C43" s="191"/>
      <c r="D43" s="191"/>
      <c r="E43" s="191"/>
      <c r="F43" s="191"/>
    </row>
    <row r="44" spans="1:6" ht="10.5" customHeight="1" x14ac:dyDescent="0.2">
      <c r="B44" s="213"/>
      <c r="C44" s="191"/>
      <c r="D44" s="191"/>
      <c r="E44" s="191"/>
      <c r="F44" s="191"/>
    </row>
    <row r="45" spans="1:6" ht="10.5" customHeight="1" x14ac:dyDescent="0.2">
      <c r="B45" s="213"/>
      <c r="C45" s="191"/>
      <c r="D45" s="191"/>
      <c r="E45" s="191"/>
      <c r="F45" s="191"/>
    </row>
    <row r="46" spans="1:6" ht="10.5" customHeight="1" x14ac:dyDescent="0.2">
      <c r="B46" s="213"/>
      <c r="C46" s="191"/>
      <c r="D46" s="191"/>
      <c r="E46" s="191"/>
      <c r="F46" s="191"/>
    </row>
    <row r="47" spans="1:6" ht="10.5" customHeight="1" x14ac:dyDescent="0.2">
      <c r="B47" s="213"/>
      <c r="C47" s="191"/>
      <c r="D47" s="191"/>
      <c r="E47" s="191"/>
      <c r="F47" s="191"/>
    </row>
    <row r="48" spans="1:6" ht="10.5" customHeight="1" x14ac:dyDescent="0.2">
      <c r="B48" s="213"/>
      <c r="C48" s="191"/>
      <c r="D48" s="191"/>
      <c r="E48" s="191"/>
      <c r="F48" s="191"/>
    </row>
    <row r="49" spans="1:13" ht="10.5" customHeight="1" x14ac:dyDescent="0.2">
      <c r="B49" s="213"/>
      <c r="C49" s="191"/>
      <c r="D49" s="191"/>
      <c r="E49" s="191"/>
      <c r="F49" s="191"/>
    </row>
    <row r="50" spans="1:13" ht="10.5" customHeight="1" x14ac:dyDescent="0.2">
      <c r="B50" s="213"/>
      <c r="C50" s="191"/>
      <c r="D50" s="191"/>
      <c r="E50" s="191"/>
      <c r="F50" s="191"/>
    </row>
    <row r="51" spans="1:13" ht="10.5" customHeight="1" x14ac:dyDescent="0.2">
      <c r="B51" s="191"/>
      <c r="C51" s="191"/>
      <c r="D51" s="191"/>
      <c r="E51" s="191"/>
    </row>
    <row r="52" spans="1:13" ht="10.5" customHeight="1" x14ac:dyDescent="0.2">
      <c r="A52" s="191"/>
      <c r="B52" s="191"/>
      <c r="C52" s="191"/>
      <c r="D52" s="191"/>
      <c r="E52" s="191"/>
    </row>
    <row r="53" spans="1:13" ht="10.5" customHeight="1" x14ac:dyDescent="0.2">
      <c r="A53" s="191"/>
      <c r="B53" s="191"/>
      <c r="C53" s="191"/>
      <c r="D53" s="191"/>
      <c r="E53" s="191"/>
    </row>
    <row r="54" spans="1:13" ht="10.5" customHeight="1" x14ac:dyDescent="0.2">
      <c r="A54" s="191"/>
      <c r="B54" s="209"/>
      <c r="C54" s="210"/>
      <c r="D54" s="212"/>
      <c r="F54" s="191"/>
      <c r="G54" s="191"/>
      <c r="H54" s="191"/>
      <c r="I54" s="213"/>
      <c r="J54" s="191"/>
      <c r="K54" s="191"/>
      <c r="L54" s="191"/>
      <c r="M54" s="191"/>
    </row>
    <row r="55" spans="1:13" ht="10.5" customHeight="1" x14ac:dyDescent="0.2">
      <c r="A55" s="191"/>
      <c r="B55" s="209"/>
      <c r="C55" s="210"/>
      <c r="D55" s="212"/>
      <c r="F55" s="191"/>
      <c r="G55" s="191"/>
      <c r="H55" s="191"/>
      <c r="I55" s="213"/>
      <c r="J55" s="191"/>
      <c r="K55" s="191"/>
      <c r="L55" s="191"/>
      <c r="M55" s="191"/>
    </row>
    <row r="56" spans="1:13" ht="10.5" customHeight="1" x14ac:dyDescent="0.2">
      <c r="A56" s="191"/>
      <c r="B56" s="209"/>
      <c r="C56" s="210"/>
      <c r="D56" s="212"/>
      <c r="E56" s="40"/>
      <c r="G56" s="191"/>
      <c r="H56" s="191"/>
      <c r="I56" s="213"/>
      <c r="J56" s="191"/>
      <c r="K56" s="191"/>
      <c r="L56" s="191"/>
      <c r="M56" s="191"/>
    </row>
    <row r="57" spans="1:13" ht="10.5" customHeight="1" x14ac:dyDescent="0.2">
      <c r="A57" s="191"/>
      <c r="B57" s="209"/>
      <c r="C57" s="210"/>
      <c r="D57" s="212"/>
      <c r="E57" s="40"/>
      <c r="G57" s="191"/>
      <c r="H57" s="191"/>
      <c r="I57" s="213"/>
      <c r="J57" s="191"/>
      <c r="K57" s="191"/>
      <c r="L57" s="191"/>
      <c r="M57" s="191"/>
    </row>
    <row r="58" spans="1:13" ht="10.5" customHeight="1" x14ac:dyDescent="0.2">
      <c r="A58" s="191"/>
      <c r="B58" s="209"/>
      <c r="C58" s="210"/>
      <c r="D58" s="212"/>
      <c r="E58" s="40"/>
      <c r="G58" s="191"/>
      <c r="H58" s="191"/>
      <c r="I58" s="213"/>
      <c r="J58" s="191"/>
      <c r="K58" s="191"/>
      <c r="L58" s="191"/>
      <c r="M58" s="191"/>
    </row>
    <row r="59" spans="1:13" ht="10.5" customHeight="1" x14ac:dyDescent="0.2">
      <c r="A59" s="191"/>
      <c r="B59" s="209"/>
      <c r="C59" s="210"/>
      <c r="D59" s="212"/>
      <c r="E59" s="40"/>
      <c r="G59" s="191"/>
      <c r="H59" s="191"/>
      <c r="I59" s="213"/>
      <c r="J59" s="191"/>
      <c r="K59" s="191"/>
      <c r="L59" s="191"/>
      <c r="M59" s="191"/>
    </row>
    <row r="60" spans="1:13" ht="10.5" customHeight="1" x14ac:dyDescent="0.2">
      <c r="A60" s="191"/>
      <c r="B60" s="209"/>
      <c r="C60" s="210"/>
      <c r="D60" s="212"/>
      <c r="E60" s="40"/>
      <c r="G60" s="191"/>
      <c r="H60" s="191"/>
      <c r="I60" s="213"/>
      <c r="J60" s="191"/>
      <c r="K60" s="191"/>
      <c r="L60" s="191"/>
      <c r="M60" s="191"/>
    </row>
    <row r="61" spans="1:13" ht="10.5" customHeight="1" x14ac:dyDescent="0.2">
      <c r="A61" s="191"/>
      <c r="B61" s="209"/>
      <c r="C61" s="210"/>
      <c r="D61" s="212"/>
      <c r="E61" s="40"/>
      <c r="G61" s="191"/>
      <c r="H61" s="191"/>
      <c r="I61" s="213"/>
      <c r="J61" s="191"/>
      <c r="K61" s="191"/>
      <c r="L61" s="191"/>
      <c r="M61" s="191"/>
    </row>
    <row r="62" spans="1:13" ht="10.5" customHeight="1" x14ac:dyDescent="0.2">
      <c r="A62" s="191"/>
      <c r="B62" s="209"/>
      <c r="C62" s="210"/>
      <c r="D62" s="212"/>
      <c r="E62" s="40"/>
      <c r="G62" s="191"/>
      <c r="H62" s="191"/>
      <c r="I62" s="213"/>
      <c r="J62" s="191"/>
      <c r="K62" s="191"/>
      <c r="L62" s="191"/>
      <c r="M62" s="191"/>
    </row>
    <row r="63" spans="1:13" ht="10.5" customHeight="1" x14ac:dyDescent="0.2">
      <c r="A63" s="191"/>
      <c r="B63" s="209"/>
      <c r="C63" s="210"/>
      <c r="D63" s="212"/>
      <c r="E63" s="40"/>
      <c r="G63" s="191"/>
      <c r="H63" s="191"/>
      <c r="I63" s="213"/>
      <c r="J63" s="191"/>
      <c r="K63" s="191"/>
      <c r="L63" s="191"/>
      <c r="M63" s="191"/>
    </row>
    <row r="64" spans="1:13" ht="10.5" customHeight="1" x14ac:dyDescent="0.2">
      <c r="A64" s="191"/>
      <c r="B64" s="209"/>
      <c r="C64" s="210"/>
      <c r="D64" s="212"/>
      <c r="E64" s="40"/>
      <c r="G64" s="191"/>
      <c r="H64" s="191"/>
      <c r="I64" s="213"/>
      <c r="J64" s="191"/>
      <c r="K64" s="191"/>
      <c r="L64" s="191"/>
      <c r="M64" s="191"/>
    </row>
    <row r="65" spans="1:13" ht="10.5" customHeight="1" x14ac:dyDescent="0.2">
      <c r="A65" s="191"/>
      <c r="B65" s="40"/>
      <c r="C65" s="40"/>
      <c r="D65" s="40"/>
      <c r="E65" s="40"/>
      <c r="G65" s="191"/>
      <c r="H65" s="191"/>
      <c r="I65" s="213"/>
      <c r="J65" s="191"/>
      <c r="K65" s="191"/>
      <c r="L65" s="191"/>
      <c r="M65" s="191"/>
    </row>
    <row r="66" spans="1:13" ht="10.5" customHeight="1" x14ac:dyDescent="0.2">
      <c r="G66" s="191"/>
      <c r="H66" s="191"/>
      <c r="I66" s="213"/>
      <c r="J66" s="191"/>
      <c r="K66" s="191"/>
      <c r="L66" s="191"/>
      <c r="M66" s="191"/>
    </row>
    <row r="67" spans="1:13" ht="10.5" customHeight="1" x14ac:dyDescent="0.2">
      <c r="G67" s="191"/>
      <c r="H67" s="191"/>
      <c r="I67" s="213"/>
      <c r="J67" s="191"/>
      <c r="K67" s="191"/>
      <c r="L67" s="191"/>
      <c r="M67" s="191"/>
    </row>
    <row r="68" spans="1:13" ht="10.5" customHeight="1" x14ac:dyDescent="0.2">
      <c r="G68" s="191"/>
      <c r="H68" s="191"/>
      <c r="I68" s="213"/>
      <c r="J68" s="191"/>
      <c r="K68" s="191"/>
      <c r="L68" s="191"/>
      <c r="M68" s="191"/>
    </row>
    <row r="69" spans="1:13" ht="10.5" customHeight="1" x14ac:dyDescent="0.2">
      <c r="G69" s="191"/>
      <c r="H69" s="191"/>
      <c r="I69" s="213"/>
      <c r="J69" s="213"/>
      <c r="K69" s="213"/>
      <c r="L69" s="213"/>
      <c r="M69" s="191"/>
    </row>
    <row r="70" spans="1:13" ht="10.5" customHeight="1" x14ac:dyDescent="0.2">
      <c r="G70" s="191"/>
      <c r="H70" s="191"/>
      <c r="I70" s="213"/>
      <c r="J70" s="213"/>
      <c r="K70" s="213"/>
      <c r="L70" s="213"/>
      <c r="M70" s="191"/>
    </row>
    <row r="71" spans="1:13" ht="10.5" customHeight="1" x14ac:dyDescent="0.2">
      <c r="G71" s="191"/>
      <c r="H71" s="191"/>
      <c r="I71" s="213"/>
      <c r="J71" s="213"/>
      <c r="K71" s="213"/>
      <c r="L71" s="213"/>
      <c r="M71" s="191"/>
    </row>
    <row r="72" spans="1:13" ht="10.5" customHeight="1" x14ac:dyDescent="0.2">
      <c r="G72" s="191"/>
      <c r="H72" s="191"/>
      <c r="I72" s="213"/>
      <c r="J72" s="191"/>
      <c r="K72" s="191"/>
      <c r="L72" s="191"/>
      <c r="M72" s="191"/>
    </row>
    <row r="73" spans="1:13" ht="10.5" customHeight="1" x14ac:dyDescent="0.2">
      <c r="G73" s="191"/>
      <c r="H73" s="191"/>
      <c r="I73" s="213"/>
      <c r="J73" s="191"/>
      <c r="K73" s="191"/>
      <c r="L73" s="191"/>
      <c r="M73" s="191"/>
    </row>
    <row r="74" spans="1:13" ht="10.5" customHeight="1" x14ac:dyDescent="0.2">
      <c r="G74" s="191"/>
      <c r="H74" s="191"/>
      <c r="I74" s="213"/>
      <c r="J74" s="191"/>
      <c r="K74" s="191"/>
      <c r="L74" s="191"/>
      <c r="M74" s="191"/>
    </row>
    <row r="75" spans="1:13" ht="10.5" customHeight="1" x14ac:dyDescent="0.2">
      <c r="G75" s="191"/>
      <c r="H75" s="191"/>
      <c r="I75" s="213"/>
      <c r="J75" s="191"/>
      <c r="K75" s="191"/>
      <c r="L75" s="191"/>
      <c r="M75" s="191"/>
    </row>
    <row r="76" spans="1:13" ht="10.5" customHeight="1" x14ac:dyDescent="0.2">
      <c r="G76" s="191"/>
      <c r="H76" s="191"/>
      <c r="I76" s="213"/>
      <c r="J76" s="191"/>
      <c r="K76" s="191"/>
      <c r="L76" s="191"/>
      <c r="M76" s="191"/>
    </row>
    <row r="77" spans="1:13" ht="10.5" customHeight="1" x14ac:dyDescent="0.2">
      <c r="G77" s="191"/>
      <c r="H77" s="191"/>
      <c r="I77" s="213"/>
      <c r="J77" s="191"/>
      <c r="K77" s="191"/>
      <c r="L77" s="191"/>
      <c r="M77" s="191"/>
    </row>
    <row r="78" spans="1:13" ht="10.5" customHeight="1" x14ac:dyDescent="0.2">
      <c r="G78" s="191"/>
      <c r="H78" s="191"/>
      <c r="I78" s="213"/>
      <c r="J78" s="191"/>
      <c r="K78" s="191"/>
      <c r="L78" s="191"/>
      <c r="M78" s="191"/>
    </row>
    <row r="79" spans="1:13" ht="10.5" customHeight="1" x14ac:dyDescent="0.2">
      <c r="G79" s="191"/>
      <c r="H79" s="191"/>
      <c r="I79" s="213"/>
      <c r="J79" s="191"/>
      <c r="K79" s="191"/>
      <c r="L79" s="191"/>
      <c r="M79" s="191"/>
    </row>
    <row r="80" spans="1:13" ht="10.5" customHeight="1" x14ac:dyDescent="0.2">
      <c r="G80" s="191"/>
      <c r="H80" s="191"/>
      <c r="I80" s="213"/>
      <c r="J80" s="191"/>
      <c r="K80" s="191"/>
      <c r="L80" s="191"/>
      <c r="M80" s="191"/>
    </row>
    <row r="81" spans="5:13" ht="10.5" customHeight="1" x14ac:dyDescent="0.2">
      <c r="G81" s="191"/>
      <c r="H81" s="191"/>
      <c r="I81" s="213"/>
      <c r="J81" s="191"/>
      <c r="K81" s="191"/>
      <c r="L81" s="191"/>
      <c r="M81" s="191"/>
    </row>
    <row r="82" spans="5:13" ht="10.5" customHeight="1" x14ac:dyDescent="0.2">
      <c r="G82" s="191"/>
      <c r="H82" s="191"/>
      <c r="I82" s="213"/>
      <c r="J82" s="191"/>
      <c r="K82" s="191"/>
      <c r="L82" s="191"/>
      <c r="M82" s="191"/>
    </row>
    <row r="83" spans="5:13" ht="10.5" customHeight="1" x14ac:dyDescent="0.2">
      <c r="G83" s="191"/>
      <c r="H83" s="191"/>
      <c r="I83" s="213"/>
      <c r="J83" s="191"/>
      <c r="K83" s="191"/>
      <c r="L83" s="191"/>
      <c r="M83" s="191"/>
    </row>
    <row r="84" spans="5:13" ht="10.5" customHeight="1" x14ac:dyDescent="0.2">
      <c r="G84" s="191"/>
      <c r="H84" s="191"/>
      <c r="I84" s="213"/>
      <c r="J84" s="191"/>
      <c r="K84" s="191"/>
      <c r="L84" s="191"/>
      <c r="M84" s="191"/>
    </row>
    <row r="85" spans="5:13" ht="10.5" customHeight="1" x14ac:dyDescent="0.2">
      <c r="G85" s="191"/>
      <c r="H85" s="191"/>
      <c r="I85" s="213"/>
      <c r="J85" s="191"/>
      <c r="K85" s="191"/>
      <c r="L85" s="191"/>
      <c r="M85" s="191"/>
    </row>
    <row r="86" spans="5:13" ht="10.5" customHeight="1" x14ac:dyDescent="0.2">
      <c r="G86" s="191"/>
      <c r="H86" s="191"/>
      <c r="I86" s="213"/>
      <c r="J86" s="191"/>
      <c r="K86" s="191"/>
      <c r="L86" s="191"/>
      <c r="M86" s="191"/>
    </row>
    <row r="87" spans="5:13" ht="10.5" customHeight="1" x14ac:dyDescent="0.2">
      <c r="G87" s="191"/>
      <c r="H87" s="191"/>
      <c r="I87" s="213"/>
      <c r="J87" s="191"/>
      <c r="K87" s="191"/>
      <c r="L87" s="191"/>
      <c r="M87" s="191"/>
    </row>
    <row r="88" spans="5:13" ht="10.5" customHeight="1" x14ac:dyDescent="0.2">
      <c r="G88" s="191"/>
      <c r="H88" s="191"/>
      <c r="I88" s="213"/>
      <c r="J88" s="191"/>
      <c r="K88" s="191"/>
      <c r="L88" s="191"/>
      <c r="M88" s="191"/>
    </row>
    <row r="89" spans="5:13" ht="10.5" customHeight="1" x14ac:dyDescent="0.2">
      <c r="G89" s="191"/>
      <c r="H89" s="191"/>
      <c r="I89" s="213"/>
      <c r="J89" s="191"/>
      <c r="K89" s="191"/>
      <c r="L89" s="191"/>
      <c r="M89" s="191"/>
    </row>
    <row r="90" spans="5:13" ht="10.5" customHeight="1" x14ac:dyDescent="0.2">
      <c r="G90" s="191"/>
      <c r="H90" s="191"/>
      <c r="I90" s="213"/>
      <c r="J90" s="191"/>
      <c r="K90" s="191"/>
      <c r="L90" s="191"/>
      <c r="M90" s="191"/>
    </row>
    <row r="91" spans="5:13" ht="10.5" customHeight="1" x14ac:dyDescent="0.2">
      <c r="G91" s="191"/>
      <c r="H91" s="191"/>
      <c r="I91" s="213"/>
      <c r="J91" s="191"/>
      <c r="K91" s="191"/>
      <c r="L91" s="191"/>
      <c r="M91" s="191"/>
    </row>
    <row r="92" spans="5:13" ht="10.5" customHeight="1" x14ac:dyDescent="0.2">
      <c r="G92" s="191"/>
      <c r="H92" s="191"/>
      <c r="I92" s="213"/>
      <c r="J92" s="191"/>
      <c r="K92" s="191"/>
      <c r="L92" s="191"/>
      <c r="M92" s="191"/>
    </row>
    <row r="93" spans="5:13" ht="10.5" customHeight="1" x14ac:dyDescent="0.2">
      <c r="G93" s="191"/>
      <c r="H93" s="191"/>
      <c r="I93" s="213"/>
      <c r="J93" s="191"/>
      <c r="K93" s="191"/>
      <c r="L93" s="191"/>
      <c r="M93" s="191"/>
    </row>
    <row r="94" spans="5:13" ht="10.5" customHeight="1" x14ac:dyDescent="0.2">
      <c r="G94" s="191"/>
      <c r="H94" s="191"/>
      <c r="I94" s="213"/>
      <c r="J94" s="191"/>
      <c r="K94" s="191"/>
      <c r="L94" s="191"/>
      <c r="M94" s="191"/>
    </row>
    <row r="95" spans="5:13" ht="10.5" customHeight="1" x14ac:dyDescent="0.2">
      <c r="E95" s="208"/>
      <c r="I95" s="214"/>
    </row>
    <row r="96" spans="5:13" ht="10.5" customHeight="1" x14ac:dyDescent="0.2">
      <c r="E96" s="208"/>
      <c r="I96" s="214"/>
    </row>
    <row r="97" spans="2:9" ht="10.5" customHeight="1" x14ac:dyDescent="0.2">
      <c r="B97" s="41"/>
      <c r="C97" s="41"/>
      <c r="D97" s="41"/>
      <c r="E97" s="208"/>
      <c r="I97" s="214"/>
    </row>
    <row r="98" spans="2:9" ht="10.5" customHeight="1" x14ac:dyDescent="0.2">
      <c r="B98" s="41"/>
      <c r="C98" s="41"/>
      <c r="D98" s="103"/>
      <c r="E98" s="208"/>
      <c r="I98" s="214"/>
    </row>
    <row r="99" spans="2:9" ht="10.5" customHeight="1" x14ac:dyDescent="0.2">
      <c r="B99" s="41"/>
      <c r="C99" s="102"/>
      <c r="D99" s="41"/>
      <c r="I99" s="214"/>
    </row>
    <row r="100" spans="2:9" ht="10.5" customHeight="1" x14ac:dyDescent="0.2">
      <c r="B100" s="41"/>
      <c r="C100" s="102"/>
      <c r="D100" s="41"/>
      <c r="I100" s="214"/>
    </row>
    <row r="101" spans="2:9" ht="10.5" customHeight="1" x14ac:dyDescent="0.2">
      <c r="B101" s="41"/>
      <c r="C101" s="41"/>
      <c r="D101" s="214"/>
      <c r="I101" s="214"/>
    </row>
    <row r="102" spans="2:9" ht="10.5" customHeight="1" x14ac:dyDescent="0.2">
      <c r="B102" s="41"/>
      <c r="C102" s="41"/>
      <c r="D102" s="214"/>
      <c r="I102" s="214"/>
    </row>
    <row r="103" spans="2:9" ht="10.5" customHeight="1" x14ac:dyDescent="0.2">
      <c r="B103" s="41"/>
      <c r="C103" s="41"/>
      <c r="D103" s="214"/>
      <c r="I103" s="214"/>
    </row>
    <row r="104" spans="2:9" ht="10.5" customHeight="1" x14ac:dyDescent="0.2">
      <c r="D104" s="214"/>
      <c r="I104" s="214"/>
    </row>
    <row r="105" spans="2:9" ht="10.5" customHeight="1" x14ac:dyDescent="0.2">
      <c r="B105" s="41"/>
      <c r="D105" s="214"/>
      <c r="I105" s="214"/>
    </row>
    <row r="106" spans="2:9" ht="10.5" customHeight="1" x14ac:dyDescent="0.2">
      <c r="B106" s="41"/>
      <c r="D106" s="214"/>
      <c r="I106" s="214"/>
    </row>
    <row r="107" spans="2:9" ht="10.5" customHeight="1" x14ac:dyDescent="0.2">
      <c r="B107" s="41"/>
      <c r="D107" s="214"/>
      <c r="I107" s="214"/>
    </row>
    <row r="108" spans="2:9" ht="10.5" customHeight="1" x14ac:dyDescent="0.2">
      <c r="B108" s="41"/>
      <c r="D108" s="214"/>
      <c r="I108" s="214"/>
    </row>
    <row r="109" spans="2:9" ht="10.5" customHeight="1" x14ac:dyDescent="0.2">
      <c r="B109" s="41"/>
      <c r="D109" s="214"/>
      <c r="I109" s="214"/>
    </row>
    <row r="110" spans="2:9" ht="10.5" customHeight="1" x14ac:dyDescent="0.2">
      <c r="B110" s="41"/>
      <c r="I110" s="214"/>
    </row>
    <row r="111" spans="2:9" ht="10.5" customHeight="1" x14ac:dyDescent="0.2">
      <c r="B111" s="41"/>
    </row>
    <row r="112" spans="2:9" ht="10.5" customHeight="1" x14ac:dyDescent="0.2"/>
    <row r="113" spans="6:7" ht="10.5" customHeight="1" x14ac:dyDescent="0.2"/>
    <row r="114" spans="6:7" ht="10.5" customHeight="1" x14ac:dyDescent="0.2"/>
    <row r="115" spans="6:7" ht="10.5" customHeight="1" x14ac:dyDescent="0.2"/>
    <row r="116" spans="6:7" ht="10.5" customHeight="1" x14ac:dyDescent="0.2"/>
    <row r="117" spans="6:7" ht="10.5" customHeight="1" x14ac:dyDescent="0.2"/>
    <row r="118" spans="6:7" ht="10.5" customHeight="1" x14ac:dyDescent="0.2">
      <c r="F118" s="191"/>
      <c r="G118" s="191"/>
    </row>
    <row r="119" spans="6:7" ht="10.5" customHeight="1" x14ac:dyDescent="0.2">
      <c r="F119" s="191"/>
      <c r="G119" s="191"/>
    </row>
    <row r="120" spans="6:7" ht="10.5" customHeight="1" x14ac:dyDescent="0.2">
      <c r="F120" s="191"/>
      <c r="G120" s="191"/>
    </row>
    <row r="121" spans="6:7" ht="10.5" customHeight="1" x14ac:dyDescent="0.2">
      <c r="F121" s="191"/>
      <c r="G121" s="191"/>
    </row>
    <row r="122" spans="6:7" ht="10.5" customHeight="1" x14ac:dyDescent="0.2"/>
    <row r="123" spans="6:7" ht="10.5" customHeight="1" x14ac:dyDescent="0.2"/>
    <row r="124" spans="6:7" ht="10.5" customHeight="1" x14ac:dyDescent="0.2"/>
    <row r="125" spans="6:7" ht="10.5" customHeight="1" x14ac:dyDescent="0.2"/>
    <row r="126" spans="6:7" ht="10.5" customHeight="1" x14ac:dyDescent="0.2"/>
    <row r="127" spans="6:7" ht="10.5" customHeight="1" x14ac:dyDescent="0.2"/>
    <row r="128" spans="6:7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  <row r="995" ht="10.5" customHeight="1" x14ac:dyDescent="0.2"/>
    <row r="996" ht="10.5" customHeight="1" x14ac:dyDescent="0.2"/>
    <row r="997" ht="10.5" customHeight="1" x14ac:dyDescent="0.2"/>
  </sheetData>
  <mergeCells count="1">
    <mergeCell ref="B7:E7"/>
  </mergeCells>
  <conditionalFormatting sqref="E9:E26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25A88149-69B2-4DA1-91AD-A1F813EE37B3}"/>
  </hyperlinks>
  <pageMargins left="0.7" right="0.7" top="0.75" bottom="0.75" header="0.3" footer="0.3"/>
  <pageSetup paperSize="9" scale="77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CE09-B45D-49BB-B066-19481E663425}">
  <sheetPr codeName="Hoja17">
    <tabColor theme="4" tint="0.39997558519241921"/>
    <pageSetUpPr fitToPage="1"/>
  </sheetPr>
  <dimension ref="A1:AB752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.7109375" customWidth="1"/>
    <col min="7" max="10" width="9.7109375" customWidth="1"/>
    <col min="11" max="11" width="11.7109375" customWidth="1"/>
    <col min="12" max="14" width="9.7109375" customWidth="1"/>
    <col min="15" max="16" width="9" customWidth="1"/>
    <col min="17" max="17" width="11.42578125" customWidth="1"/>
    <col min="18" max="33" width="7.42578125" customWidth="1"/>
  </cols>
  <sheetData>
    <row r="1" spans="1:28" ht="10.5" customHeight="1" x14ac:dyDescent="0.2"/>
    <row r="2" spans="1:28" ht="10.5" customHeight="1" x14ac:dyDescent="0.2">
      <c r="B2" s="1" t="s">
        <v>0</v>
      </c>
      <c r="C2" s="1"/>
      <c r="D2" s="1"/>
      <c r="E2" s="1"/>
      <c r="F2" s="1"/>
    </row>
    <row r="3" spans="1:28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8" ht="10.5" customHeight="1" x14ac:dyDescent="0.2">
      <c r="A4" s="3"/>
      <c r="B4" s="4"/>
      <c r="C4" s="4"/>
      <c r="D4" s="4"/>
      <c r="E4" s="4"/>
      <c r="F4" s="4"/>
      <c r="G4" s="74"/>
      <c r="R4" s="12"/>
    </row>
    <row r="5" spans="1:28" x14ac:dyDescent="0.2">
      <c r="A5" s="460" t="s">
        <v>95</v>
      </c>
    </row>
    <row r="6" spans="1:28" ht="10.5" customHeight="1" thickBot="1" x14ac:dyDescent="0.25">
      <c r="A6" s="3"/>
      <c r="B6" s="4"/>
      <c r="C6" s="4"/>
      <c r="D6" s="4"/>
      <c r="E6" s="4"/>
      <c r="F6" s="4"/>
      <c r="G6" s="74"/>
      <c r="R6" s="12"/>
    </row>
    <row r="7" spans="1:28" ht="15" customHeight="1" thickBot="1" x14ac:dyDescent="0.25">
      <c r="A7" s="75"/>
      <c r="B7" s="534" t="s">
        <v>4</v>
      </c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51"/>
      <c r="O7" s="215"/>
      <c r="P7" s="215"/>
      <c r="Q7" s="215"/>
      <c r="R7" s="215"/>
      <c r="S7" s="215"/>
    </row>
    <row r="8" spans="1:28" ht="15" customHeight="1" thickBot="1" x14ac:dyDescent="0.25">
      <c r="B8" s="466" t="s">
        <v>40</v>
      </c>
      <c r="C8" s="484"/>
      <c r="D8" s="484"/>
      <c r="E8" s="484"/>
      <c r="F8" s="484"/>
      <c r="G8" s="468" t="s">
        <v>155</v>
      </c>
      <c r="H8" s="468"/>
      <c r="I8" s="468"/>
      <c r="J8" s="468" t="s">
        <v>156</v>
      </c>
      <c r="K8" s="468"/>
      <c r="L8" s="468"/>
      <c r="M8" s="468" t="s">
        <v>128</v>
      </c>
      <c r="N8" s="468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15" customHeight="1" thickBot="1" x14ac:dyDescent="0.25">
      <c r="B9" s="466"/>
      <c r="C9" s="484"/>
      <c r="D9" s="484"/>
      <c r="E9" s="484"/>
      <c r="F9" s="484"/>
      <c r="G9" s="468"/>
      <c r="H9" s="468"/>
      <c r="I9" s="468"/>
      <c r="J9" s="468"/>
      <c r="K9" s="468"/>
      <c r="L9" s="468"/>
      <c r="M9" s="468"/>
      <c r="N9" s="468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ht="15" customHeight="1" thickBot="1" x14ac:dyDescent="0.25">
      <c r="B10" s="466"/>
      <c r="C10" s="484"/>
      <c r="D10" s="484"/>
      <c r="E10" s="484"/>
      <c r="F10" s="484"/>
      <c r="G10" s="18" t="s">
        <v>141</v>
      </c>
      <c r="H10" s="18" t="s">
        <v>142</v>
      </c>
      <c r="I10" s="18" t="s">
        <v>7</v>
      </c>
      <c r="J10" s="18" t="s">
        <v>141</v>
      </c>
      <c r="K10" s="18" t="s">
        <v>142</v>
      </c>
      <c r="L10" s="18" t="s">
        <v>7</v>
      </c>
      <c r="M10" s="468"/>
      <c r="N10" s="468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ht="15" customHeight="1" x14ac:dyDescent="0.2">
      <c r="B11" s="467"/>
      <c r="C11" s="485"/>
      <c r="D11" s="485"/>
      <c r="E11" s="485"/>
      <c r="F11" s="485"/>
      <c r="G11" s="21" t="s">
        <v>8</v>
      </c>
      <c r="H11" s="21" t="s">
        <v>8</v>
      </c>
      <c r="I11" s="21" t="s">
        <v>8</v>
      </c>
      <c r="J11" s="21" t="s">
        <v>8</v>
      </c>
      <c r="K11" s="21" t="s">
        <v>8</v>
      </c>
      <c r="L11" s="21" t="s">
        <v>8</v>
      </c>
      <c r="M11" s="21" t="s">
        <v>8</v>
      </c>
      <c r="N11" s="21" t="s">
        <v>10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</row>
    <row r="12" spans="1:28" ht="15" customHeight="1" x14ac:dyDescent="0.2">
      <c r="A12" s="12"/>
      <c r="B12" s="509" t="s">
        <v>43</v>
      </c>
      <c r="C12" s="510"/>
      <c r="D12" s="510"/>
      <c r="E12" s="510"/>
      <c r="F12" s="511"/>
      <c r="G12" s="51">
        <v>7408</v>
      </c>
      <c r="H12" s="216">
        <v>15090</v>
      </c>
      <c r="I12" s="217">
        <f>G12+H12</f>
        <v>22498</v>
      </c>
      <c r="J12" s="51">
        <v>204</v>
      </c>
      <c r="K12" s="216">
        <v>145</v>
      </c>
      <c r="L12" s="217">
        <f>J12+K12</f>
        <v>349</v>
      </c>
      <c r="M12" s="218">
        <f>I12+L12</f>
        <v>22847</v>
      </c>
      <c r="N12" s="219">
        <f>M12/$M$17</f>
        <v>7.9119699409554475E-2</v>
      </c>
      <c r="O12" s="49"/>
      <c r="P12" s="88"/>
      <c r="Q12" s="79"/>
      <c r="R12" s="88"/>
      <c r="S12" s="79"/>
      <c r="T12" s="88"/>
      <c r="U12" s="79"/>
      <c r="V12" s="88"/>
      <c r="W12" s="79"/>
      <c r="X12" s="88"/>
    </row>
    <row r="13" spans="1:28" ht="15" customHeight="1" x14ac:dyDescent="0.2">
      <c r="A13" s="12"/>
      <c r="B13" s="502" t="s">
        <v>44</v>
      </c>
      <c r="C13" s="503"/>
      <c r="D13" s="503"/>
      <c r="E13" s="503"/>
      <c r="F13" s="504"/>
      <c r="G13" s="68">
        <v>2529</v>
      </c>
      <c r="H13" s="77">
        <v>5350</v>
      </c>
      <c r="I13" s="220">
        <f>G13+H13</f>
        <v>7879</v>
      </c>
      <c r="J13" s="68">
        <v>28</v>
      </c>
      <c r="K13" s="77">
        <v>41</v>
      </c>
      <c r="L13" s="220">
        <f>J13+K13</f>
        <v>69</v>
      </c>
      <c r="M13" s="221">
        <f>I13+L13</f>
        <v>7948</v>
      </c>
      <c r="N13" s="219">
        <f t="shared" ref="N13:N16" si="0">M13/$M$17</f>
        <v>2.7524111301577406E-2</v>
      </c>
      <c r="O13" s="49"/>
      <c r="P13" s="87"/>
      <c r="Q13" s="81"/>
      <c r="R13" s="87"/>
      <c r="S13" s="81"/>
      <c r="T13" s="87"/>
      <c r="U13" s="81"/>
      <c r="V13" s="87"/>
      <c r="W13" s="81"/>
      <c r="X13" s="87"/>
    </row>
    <row r="14" spans="1:28" ht="15" customHeight="1" x14ac:dyDescent="0.2">
      <c r="A14" s="12"/>
      <c r="B14" s="502" t="s">
        <v>46</v>
      </c>
      <c r="C14" s="503"/>
      <c r="D14" s="503"/>
      <c r="E14" s="503"/>
      <c r="F14" s="504"/>
      <c r="G14" s="68">
        <v>13611</v>
      </c>
      <c r="H14" s="77">
        <v>25081</v>
      </c>
      <c r="I14" s="220">
        <f>G14+H14</f>
        <v>38692</v>
      </c>
      <c r="J14" s="68">
        <v>257</v>
      </c>
      <c r="K14" s="77">
        <v>258</v>
      </c>
      <c r="L14" s="220">
        <f>J14+K14</f>
        <v>515</v>
      </c>
      <c r="M14" s="221">
        <f>I14+L14</f>
        <v>39207</v>
      </c>
      <c r="N14" s="219">
        <f t="shared" si="0"/>
        <v>0.13577476494727547</v>
      </c>
      <c r="O14" s="49"/>
      <c r="P14" s="88"/>
      <c r="Q14" s="79"/>
      <c r="R14" s="88"/>
      <c r="S14" s="79"/>
      <c r="T14" s="88"/>
      <c r="U14" s="79"/>
      <c r="V14" s="88"/>
      <c r="W14" s="79"/>
      <c r="X14" s="88"/>
    </row>
    <row r="15" spans="1:28" ht="15" customHeight="1" x14ac:dyDescent="0.2">
      <c r="A15" s="12"/>
      <c r="B15" s="502" t="s">
        <v>47</v>
      </c>
      <c r="C15" s="503"/>
      <c r="D15" s="503"/>
      <c r="E15" s="503"/>
      <c r="F15" s="504"/>
      <c r="G15" s="68">
        <v>42287</v>
      </c>
      <c r="H15" s="77">
        <v>96429</v>
      </c>
      <c r="I15" s="220">
        <f>G15+H15</f>
        <v>138716</v>
      </c>
      <c r="J15" s="68">
        <v>1763</v>
      </c>
      <c r="K15" s="77">
        <v>1707</v>
      </c>
      <c r="L15" s="220">
        <f>J15+K15</f>
        <v>3470</v>
      </c>
      <c r="M15" s="221">
        <f>I15+L15</f>
        <v>142186</v>
      </c>
      <c r="N15" s="219">
        <f t="shared" si="0"/>
        <v>0.49239346873755474</v>
      </c>
      <c r="O15" s="49"/>
      <c r="P15" s="88"/>
      <c r="Q15" s="79"/>
      <c r="R15" s="88"/>
      <c r="S15" s="79"/>
      <c r="T15" s="88"/>
      <c r="U15" s="79"/>
      <c r="V15" s="88"/>
      <c r="W15" s="79"/>
      <c r="X15" s="88"/>
    </row>
    <row r="16" spans="1:28" ht="15" customHeight="1" x14ac:dyDescent="0.2">
      <c r="A16" s="12"/>
      <c r="B16" s="491" t="s">
        <v>48</v>
      </c>
      <c r="C16" s="492"/>
      <c r="D16" s="492"/>
      <c r="E16" s="492"/>
      <c r="F16" s="493"/>
      <c r="G16" s="68">
        <v>22897</v>
      </c>
      <c r="H16" s="77">
        <v>52409</v>
      </c>
      <c r="I16" s="220">
        <f>G16+H16</f>
        <v>75306</v>
      </c>
      <c r="J16" s="68">
        <v>805</v>
      </c>
      <c r="K16" s="77">
        <v>466</v>
      </c>
      <c r="L16" s="220">
        <f>J16+K16</f>
        <v>1271</v>
      </c>
      <c r="M16" s="221">
        <f>I16+L16</f>
        <v>76577</v>
      </c>
      <c r="N16" s="219">
        <f t="shared" si="0"/>
        <v>0.26518795560403791</v>
      </c>
      <c r="O16" s="49"/>
      <c r="P16" s="88"/>
      <c r="Q16" s="79"/>
      <c r="R16" s="88"/>
      <c r="S16" s="79"/>
      <c r="T16" s="88"/>
      <c r="U16" s="79"/>
      <c r="V16" s="88"/>
      <c r="W16" s="79"/>
      <c r="X16" s="88"/>
    </row>
    <row r="17" spans="1:24" ht="15" customHeight="1" thickBot="1" x14ac:dyDescent="0.25">
      <c r="B17" s="486" t="s">
        <v>29</v>
      </c>
      <c r="C17" s="487"/>
      <c r="D17" s="487"/>
      <c r="E17" s="487"/>
      <c r="F17" s="488"/>
      <c r="G17" s="72">
        <f t="shared" ref="G17:L17" si="1">SUM(G12:G16)</f>
        <v>88732</v>
      </c>
      <c r="H17" s="224">
        <f t="shared" si="1"/>
        <v>194359</v>
      </c>
      <c r="I17" s="225">
        <f t="shared" si="1"/>
        <v>283091</v>
      </c>
      <c r="J17" s="72">
        <f t="shared" si="1"/>
        <v>3057</v>
      </c>
      <c r="K17" s="224">
        <f t="shared" si="1"/>
        <v>2617</v>
      </c>
      <c r="L17" s="225">
        <f t="shared" si="1"/>
        <v>5674</v>
      </c>
      <c r="M17" s="82">
        <f>SUM(M12:M16)</f>
        <v>288765</v>
      </c>
      <c r="N17" s="64">
        <f>SUM(N12:N16)</f>
        <v>1</v>
      </c>
      <c r="O17" s="49"/>
      <c r="P17" s="86"/>
      <c r="Q17" s="226"/>
      <c r="R17" s="86"/>
      <c r="S17" s="85"/>
      <c r="T17" s="86"/>
      <c r="U17" s="85"/>
      <c r="V17" s="86"/>
      <c r="W17" s="85"/>
      <c r="X17" s="86"/>
    </row>
    <row r="18" spans="1:24" ht="15" customHeight="1" x14ac:dyDescent="0.2">
      <c r="B18" s="65" t="s">
        <v>143</v>
      </c>
      <c r="P18" s="227"/>
      <c r="Q18" s="227"/>
      <c r="R18" s="49"/>
    </row>
    <row r="19" spans="1:24" ht="15" customHeight="1" x14ac:dyDescent="0.2">
      <c r="A19" s="75"/>
      <c r="B19" s="228" t="s">
        <v>144</v>
      </c>
      <c r="C19" s="215"/>
      <c r="D19" s="215"/>
      <c r="E19" s="215"/>
      <c r="F19" s="215"/>
      <c r="G19" s="229"/>
      <c r="R19" s="49"/>
      <c r="S19" s="215"/>
      <c r="T19" s="215"/>
      <c r="U19" s="215"/>
      <c r="V19" s="215"/>
    </row>
    <row r="20" spans="1:24" ht="10.5" customHeight="1" x14ac:dyDescent="0.2"/>
    <row r="21" spans="1:24" ht="10.5" customHeight="1" x14ac:dyDescent="0.2"/>
    <row r="22" spans="1:24" ht="10.5" customHeight="1" x14ac:dyDescent="0.2"/>
    <row r="23" spans="1:24" ht="10.5" customHeight="1" x14ac:dyDescent="0.2"/>
    <row r="24" spans="1:24" ht="10.5" customHeight="1" x14ac:dyDescent="0.2"/>
    <row r="25" spans="1:24" ht="10.5" customHeight="1" x14ac:dyDescent="0.2"/>
    <row r="26" spans="1:24" ht="10.5" customHeight="1" x14ac:dyDescent="0.2"/>
    <row r="27" spans="1:24" ht="10.5" customHeight="1" x14ac:dyDescent="0.2"/>
    <row r="28" spans="1:24" ht="10.5" customHeight="1" x14ac:dyDescent="0.2"/>
    <row r="29" spans="1:24" ht="10.5" customHeight="1" x14ac:dyDescent="0.2"/>
    <row r="30" spans="1:24" ht="10.5" customHeight="1" x14ac:dyDescent="0.2"/>
    <row r="31" spans="1:24" ht="10.5" customHeight="1" x14ac:dyDescent="0.2"/>
    <row r="32" spans="1:24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</sheetData>
  <mergeCells count="11">
    <mergeCell ref="B12:F12"/>
    <mergeCell ref="B7:N7"/>
    <mergeCell ref="B8:F11"/>
    <mergeCell ref="G8:I9"/>
    <mergeCell ref="J8:L9"/>
    <mergeCell ref="M8:N10"/>
    <mergeCell ref="B13:F13"/>
    <mergeCell ref="B14:F14"/>
    <mergeCell ref="B15:F15"/>
    <mergeCell ref="B16:F16"/>
    <mergeCell ref="B17:F17"/>
  </mergeCells>
  <conditionalFormatting sqref="G12:G16">
    <cfRule type="colorScale" priority="5">
      <colorScale>
        <cfvo type="min"/>
        <cfvo type="max"/>
        <color rgb="FFFCFCFF"/>
        <color rgb="FF63BE7B"/>
      </colorScale>
    </cfRule>
  </conditionalFormatting>
  <conditionalFormatting sqref="H12:H16">
    <cfRule type="colorScale" priority="4">
      <colorScale>
        <cfvo type="min"/>
        <cfvo type="max"/>
        <color rgb="FFFCFCFF"/>
        <color rgb="FF63BE7B"/>
      </colorScale>
    </cfRule>
  </conditionalFormatting>
  <conditionalFormatting sqref="J12:J16">
    <cfRule type="colorScale" priority="3">
      <colorScale>
        <cfvo type="min"/>
        <cfvo type="max"/>
        <color rgb="FFFCFCFF"/>
        <color rgb="FF63BE7B"/>
      </colorScale>
    </cfRule>
  </conditionalFormatting>
  <conditionalFormatting sqref="K12:K16">
    <cfRule type="colorScale" priority="2">
      <colorScale>
        <cfvo type="min"/>
        <cfvo type="max"/>
        <color rgb="FFFCFCFF"/>
        <color rgb="FF63BE7B"/>
      </colorScale>
    </cfRule>
  </conditionalFormatting>
  <conditionalFormatting sqref="N12:N16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109A2821-F05F-430C-BD29-356371842919}"/>
  </hyperlinks>
  <pageMargins left="0.7" right="0.7" top="0.75" bottom="0.75" header="0.3" footer="0.3"/>
  <pageSetup paperSize="9" scale="54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68DA-DEF2-449C-A7D1-399C99797F83}">
  <sheetPr codeName="Hoja18">
    <tabColor theme="4" tint="0.39997558519241921"/>
    <pageSetUpPr fitToPage="1"/>
  </sheetPr>
  <dimension ref="A1:AF755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.7109375" customWidth="1"/>
    <col min="7" max="10" width="9.7109375" customWidth="1"/>
    <col min="11" max="11" width="11.7109375" customWidth="1"/>
    <col min="12" max="14" width="9.7109375" customWidth="1"/>
    <col min="15" max="16" width="9" customWidth="1"/>
    <col min="17" max="17" width="11.42578125" customWidth="1"/>
    <col min="18" max="33" width="7.42578125" customWidth="1"/>
  </cols>
  <sheetData>
    <row r="1" spans="1:32" ht="10.5" customHeight="1" x14ac:dyDescent="0.2"/>
    <row r="2" spans="1:32" ht="10.5" customHeight="1" x14ac:dyDescent="0.2">
      <c r="B2" s="1" t="s">
        <v>0</v>
      </c>
      <c r="C2" s="1"/>
      <c r="D2" s="1"/>
      <c r="E2" s="1"/>
      <c r="F2" s="1"/>
    </row>
    <row r="3" spans="1:32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2" ht="10.5" customHeight="1" x14ac:dyDescent="0.2">
      <c r="A4" s="3"/>
      <c r="B4" s="4"/>
      <c r="C4" s="4"/>
      <c r="D4" s="4"/>
      <c r="E4" s="4"/>
      <c r="F4" s="4"/>
      <c r="G4" s="74"/>
      <c r="R4" s="12"/>
    </row>
    <row r="5" spans="1:32" x14ac:dyDescent="0.2">
      <c r="A5" s="460" t="s">
        <v>96</v>
      </c>
    </row>
    <row r="6" spans="1:32" ht="10.5" customHeight="1" x14ac:dyDescent="0.2">
      <c r="B6" s="42"/>
      <c r="C6" s="42"/>
      <c r="D6" s="42"/>
      <c r="E6" s="42"/>
      <c r="F6" s="42"/>
      <c r="G6" s="232"/>
      <c r="H6" s="97"/>
      <c r="I6" s="97"/>
      <c r="J6" s="97"/>
      <c r="K6" s="97"/>
      <c r="L6" s="97"/>
      <c r="M6" s="97"/>
      <c r="N6" s="97"/>
      <c r="O6" s="9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10.5" customHeight="1" thickBot="1" x14ac:dyDescent="0.25">
      <c r="B7" s="42"/>
      <c r="C7" s="100"/>
      <c r="D7" s="100"/>
      <c r="E7" s="100"/>
      <c r="F7" s="100"/>
      <c r="G7" s="234"/>
      <c r="H7" s="235"/>
      <c r="I7" s="235"/>
      <c r="J7" s="236"/>
      <c r="K7" s="13"/>
      <c r="L7" s="13"/>
      <c r="N7" s="237"/>
      <c r="O7" s="99"/>
      <c r="P7" s="233"/>
      <c r="Q7" s="94"/>
      <c r="R7" s="93"/>
      <c r="S7" s="94"/>
      <c r="T7" s="93"/>
      <c r="U7" s="94"/>
      <c r="V7" s="93"/>
      <c r="W7" s="94"/>
      <c r="X7" s="93"/>
      <c r="Y7" s="94"/>
      <c r="Z7" s="93"/>
      <c r="AA7" s="94"/>
      <c r="AC7" s="94"/>
    </row>
    <row r="8" spans="1:32" ht="15" customHeight="1" thickBot="1" x14ac:dyDescent="0.25">
      <c r="A8" s="75"/>
      <c r="B8" s="534" t="s">
        <v>4</v>
      </c>
      <c r="C8" s="535"/>
      <c r="D8" s="535"/>
      <c r="E8" s="535"/>
      <c r="F8" s="535"/>
      <c r="G8" s="535"/>
      <c r="H8" s="535"/>
      <c r="I8" s="535"/>
      <c r="J8" s="535"/>
      <c r="K8" s="536"/>
      <c r="L8" s="215"/>
      <c r="M8" s="215"/>
      <c r="N8" s="215"/>
      <c r="O8" s="215"/>
    </row>
    <row r="9" spans="1:32" ht="15" customHeight="1" thickBot="1" x14ac:dyDescent="0.25">
      <c r="B9" s="466" t="s">
        <v>40</v>
      </c>
      <c r="C9" s="484"/>
      <c r="D9" s="484"/>
      <c r="E9" s="484"/>
      <c r="F9" s="484"/>
      <c r="G9" s="468" t="s">
        <v>128</v>
      </c>
      <c r="H9" s="468"/>
      <c r="I9" s="468" t="s">
        <v>41</v>
      </c>
      <c r="J9" s="468"/>
      <c r="K9" s="552" t="s">
        <v>145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32" ht="15" customHeight="1" thickBot="1" x14ac:dyDescent="0.25">
      <c r="B10" s="466"/>
      <c r="C10" s="484"/>
      <c r="D10" s="484"/>
      <c r="E10" s="484"/>
      <c r="F10" s="484"/>
      <c r="G10" s="468"/>
      <c r="H10" s="468"/>
      <c r="I10" s="468"/>
      <c r="J10" s="468"/>
      <c r="K10" s="552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32" ht="15" customHeight="1" thickBot="1" x14ac:dyDescent="0.25">
      <c r="B11" s="466"/>
      <c r="C11" s="484"/>
      <c r="D11" s="484"/>
      <c r="E11" s="484"/>
      <c r="F11" s="484"/>
      <c r="G11" s="468"/>
      <c r="H11" s="468"/>
      <c r="I11" s="468"/>
      <c r="J11" s="468"/>
      <c r="K11" s="552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32" ht="15" customHeight="1" thickBot="1" x14ac:dyDescent="0.25">
      <c r="B12" s="553"/>
      <c r="C12" s="554"/>
      <c r="D12" s="554"/>
      <c r="E12" s="554"/>
      <c r="F12" s="554"/>
      <c r="G12" s="238" t="s">
        <v>8</v>
      </c>
      <c r="H12" s="238" t="s">
        <v>10</v>
      </c>
      <c r="I12" s="238" t="s">
        <v>8</v>
      </c>
      <c r="J12" s="238" t="s">
        <v>10</v>
      </c>
      <c r="K12" s="239" t="s">
        <v>146</v>
      </c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32" ht="15" customHeight="1" x14ac:dyDescent="0.2">
      <c r="A13" s="12"/>
      <c r="B13" s="502" t="s">
        <v>43</v>
      </c>
      <c r="C13" s="503"/>
      <c r="D13" s="503"/>
      <c r="E13" s="503"/>
      <c r="F13" s="504"/>
      <c r="G13" s="221">
        <v>22847</v>
      </c>
      <c r="H13" s="222">
        <f>G13/$G$18</f>
        <v>7.9119699409554475E-2</v>
      </c>
      <c r="I13" s="221">
        <v>24905</v>
      </c>
      <c r="J13" s="222">
        <f>I13/$I$18</f>
        <v>7.7040387042490541E-2</v>
      </c>
      <c r="K13" s="230">
        <f t="shared" ref="K13:K18" si="0">IF(G13=0,"-",G13/I13)</f>
        <v>0.91736599076490666</v>
      </c>
      <c r="L13" s="49"/>
      <c r="M13" s="88"/>
      <c r="N13" s="79"/>
      <c r="O13" s="88"/>
      <c r="P13" s="79"/>
      <c r="Q13" s="88"/>
      <c r="R13" s="79"/>
      <c r="S13" s="88"/>
      <c r="T13" s="79"/>
      <c r="U13" s="88"/>
    </row>
    <row r="14" spans="1:32" ht="15" customHeight="1" x14ac:dyDescent="0.2">
      <c r="A14" s="12"/>
      <c r="B14" s="502" t="s">
        <v>44</v>
      </c>
      <c r="C14" s="503"/>
      <c r="D14" s="503"/>
      <c r="E14" s="503"/>
      <c r="F14" s="504"/>
      <c r="G14" s="221">
        <v>7948</v>
      </c>
      <c r="H14" s="222">
        <f t="shared" ref="H14:H18" si="1">G14/$G$18</f>
        <v>2.7524111301577406E-2</v>
      </c>
      <c r="I14" s="221">
        <v>8360</v>
      </c>
      <c r="J14" s="222">
        <f t="shared" ref="J14:J18" si="2">I14/$I$18</f>
        <v>2.586057561434334E-2</v>
      </c>
      <c r="K14" s="230">
        <f t="shared" si="0"/>
        <v>0.95071770334928229</v>
      </c>
      <c r="L14" s="49"/>
      <c r="M14" s="87"/>
      <c r="N14" s="81"/>
      <c r="O14" s="87"/>
      <c r="P14" s="81"/>
      <c r="Q14" s="87"/>
      <c r="R14" s="81"/>
      <c r="S14" s="87"/>
      <c r="T14" s="81"/>
      <c r="U14" s="87"/>
    </row>
    <row r="15" spans="1:32" ht="15" customHeight="1" x14ac:dyDescent="0.2">
      <c r="A15" s="12"/>
      <c r="B15" s="502" t="s">
        <v>46</v>
      </c>
      <c r="C15" s="503"/>
      <c r="D15" s="503"/>
      <c r="E15" s="503"/>
      <c r="F15" s="504"/>
      <c r="G15" s="221">
        <v>39207</v>
      </c>
      <c r="H15" s="222">
        <f t="shared" si="1"/>
        <v>0.13577476494727547</v>
      </c>
      <c r="I15" s="221">
        <v>45867</v>
      </c>
      <c r="J15" s="222">
        <f t="shared" si="2"/>
        <v>0.1418836150362543</v>
      </c>
      <c r="K15" s="230">
        <f t="shared" si="0"/>
        <v>0.85479756687814767</v>
      </c>
      <c r="L15" s="49"/>
      <c r="M15" s="88"/>
      <c r="N15" s="79"/>
      <c r="O15" s="88"/>
      <c r="P15" s="79"/>
      <c r="Q15" s="88"/>
      <c r="R15" s="79"/>
      <c r="S15" s="88"/>
      <c r="T15" s="79"/>
      <c r="U15" s="88"/>
    </row>
    <row r="16" spans="1:32" ht="15" customHeight="1" x14ac:dyDescent="0.2">
      <c r="A16" s="12"/>
      <c r="B16" s="502" t="s">
        <v>47</v>
      </c>
      <c r="C16" s="503"/>
      <c r="D16" s="503"/>
      <c r="E16" s="503"/>
      <c r="F16" s="504"/>
      <c r="G16" s="221">
        <v>142186</v>
      </c>
      <c r="H16" s="222">
        <f t="shared" si="1"/>
        <v>0.49239346873755474</v>
      </c>
      <c r="I16" s="221">
        <v>160180</v>
      </c>
      <c r="J16" s="222">
        <f t="shared" si="2"/>
        <v>0.49549605285951148</v>
      </c>
      <c r="K16" s="230">
        <f t="shared" si="0"/>
        <v>0.8876638781370958</v>
      </c>
      <c r="L16" s="49"/>
      <c r="M16" s="88"/>
      <c r="N16" s="79"/>
      <c r="O16" s="88"/>
      <c r="P16" s="79"/>
      <c r="Q16" s="88"/>
      <c r="R16" s="79"/>
      <c r="S16" s="88"/>
      <c r="T16" s="79"/>
      <c r="U16" s="88"/>
    </row>
    <row r="17" spans="1:27" ht="15" customHeight="1" x14ac:dyDescent="0.2">
      <c r="A17" s="12"/>
      <c r="B17" s="491" t="s">
        <v>48</v>
      </c>
      <c r="C17" s="492"/>
      <c r="D17" s="492"/>
      <c r="E17" s="492"/>
      <c r="F17" s="493"/>
      <c r="G17" s="221">
        <v>76577</v>
      </c>
      <c r="H17" s="223">
        <f t="shared" si="1"/>
        <v>0.26518795560403791</v>
      </c>
      <c r="I17" s="221">
        <v>83960</v>
      </c>
      <c r="J17" s="223">
        <f t="shared" si="2"/>
        <v>0.25971936944740032</v>
      </c>
      <c r="K17" s="230">
        <f t="shared" si="0"/>
        <v>0.912065269175798</v>
      </c>
      <c r="L17" s="49"/>
      <c r="M17" s="88"/>
      <c r="N17" s="79"/>
      <c r="O17" s="88"/>
      <c r="P17" s="79"/>
      <c r="Q17" s="88"/>
      <c r="R17" s="79"/>
      <c r="S17" s="88"/>
      <c r="T17" s="79"/>
      <c r="U17" s="88"/>
    </row>
    <row r="18" spans="1:27" ht="15" customHeight="1" thickBot="1" x14ac:dyDescent="0.25">
      <c r="B18" s="486" t="s">
        <v>29</v>
      </c>
      <c r="C18" s="487"/>
      <c r="D18" s="487"/>
      <c r="E18" s="487"/>
      <c r="F18" s="488"/>
      <c r="G18" s="82">
        <v>288765</v>
      </c>
      <c r="H18" s="64">
        <f t="shared" si="1"/>
        <v>1</v>
      </c>
      <c r="I18" s="82">
        <f>SUM(I13:I17)</f>
        <v>323272</v>
      </c>
      <c r="J18" s="64">
        <f t="shared" si="2"/>
        <v>1</v>
      </c>
      <c r="K18" s="231">
        <f t="shared" si="0"/>
        <v>0.89325707144448019</v>
      </c>
      <c r="L18" s="49"/>
      <c r="M18" s="86"/>
      <c r="N18" s="85"/>
      <c r="O18" s="86"/>
      <c r="P18" s="85"/>
      <c r="Q18" s="86"/>
      <c r="R18" s="85"/>
      <c r="S18" s="86"/>
      <c r="T18" s="85"/>
      <c r="U18" s="86"/>
    </row>
    <row r="19" spans="1:27" ht="15" customHeight="1" x14ac:dyDescent="0.2">
      <c r="B19" s="65" t="s">
        <v>143</v>
      </c>
      <c r="R19" s="49"/>
    </row>
    <row r="20" spans="1:27" ht="15" customHeight="1" x14ac:dyDescent="0.2">
      <c r="A20" s="75"/>
      <c r="B20" s="228" t="s">
        <v>144</v>
      </c>
      <c r="C20" s="215"/>
      <c r="D20" s="215"/>
      <c r="E20" s="215"/>
      <c r="F20" s="215"/>
      <c r="G20" s="229"/>
      <c r="R20" s="49"/>
      <c r="S20" s="215"/>
      <c r="T20" s="215"/>
      <c r="U20" s="215"/>
      <c r="V20" s="215"/>
    </row>
    <row r="21" spans="1:27" ht="10.5" customHeight="1" x14ac:dyDescent="0.2">
      <c r="B21" s="240"/>
      <c r="C21" s="240"/>
      <c r="D21" s="240"/>
      <c r="E21" s="240"/>
      <c r="F21" s="240"/>
      <c r="G21" s="241"/>
      <c r="H21" s="242"/>
      <c r="I21" s="242"/>
      <c r="J21" s="243"/>
      <c r="K21" s="242"/>
      <c r="L21" s="242"/>
      <c r="M21" s="243"/>
      <c r="N21" s="243"/>
      <c r="O21" s="243"/>
      <c r="P21" s="244"/>
      <c r="Q21" s="245"/>
      <c r="R21" s="246"/>
      <c r="S21" s="245"/>
      <c r="T21" s="246"/>
      <c r="U21" s="245"/>
      <c r="V21" s="246"/>
      <c r="W21" s="245"/>
      <c r="X21" s="246"/>
      <c r="Y21" s="245"/>
      <c r="Z21" s="246"/>
      <c r="AA21" s="245"/>
    </row>
    <row r="22" spans="1:27" ht="10.5" customHeight="1" x14ac:dyDescent="0.2"/>
    <row r="23" spans="1:27" ht="10.5" customHeight="1" x14ac:dyDescent="0.2"/>
    <row r="24" spans="1:27" ht="10.5" customHeight="1" x14ac:dyDescent="0.2"/>
    <row r="25" spans="1:27" ht="10.5" customHeight="1" x14ac:dyDescent="0.2"/>
    <row r="26" spans="1:27" ht="10.5" customHeight="1" x14ac:dyDescent="0.2"/>
    <row r="27" spans="1:27" ht="10.5" customHeight="1" x14ac:dyDescent="0.2"/>
    <row r="28" spans="1:27" ht="10.5" customHeight="1" x14ac:dyDescent="0.2"/>
    <row r="29" spans="1:27" ht="10.5" customHeight="1" x14ac:dyDescent="0.2"/>
    <row r="30" spans="1:27" ht="10.5" customHeight="1" x14ac:dyDescent="0.2"/>
    <row r="31" spans="1:27" ht="10.5" customHeight="1" x14ac:dyDescent="0.2"/>
    <row r="32" spans="1:27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</sheetData>
  <mergeCells count="11">
    <mergeCell ref="B8:K8"/>
    <mergeCell ref="G9:H11"/>
    <mergeCell ref="I9:J11"/>
    <mergeCell ref="K9:K11"/>
    <mergeCell ref="B13:F13"/>
    <mergeCell ref="B9:F12"/>
    <mergeCell ref="B14:F14"/>
    <mergeCell ref="B15:F15"/>
    <mergeCell ref="B16:F16"/>
    <mergeCell ref="B17:F17"/>
    <mergeCell ref="B18:F18"/>
  </mergeCells>
  <conditionalFormatting sqref="H13:H17">
    <cfRule type="colorScale" priority="8">
      <colorScale>
        <cfvo type="min"/>
        <cfvo type="max"/>
        <color rgb="FFFCFCFF"/>
        <color rgb="FF63BE7B"/>
      </colorScale>
    </cfRule>
  </conditionalFormatting>
  <conditionalFormatting sqref="J13:J17">
    <cfRule type="colorScale" priority="7">
      <colorScale>
        <cfvo type="min"/>
        <cfvo type="max"/>
        <color rgb="FFFCFCFF"/>
        <color rgb="FF63BE7B"/>
      </colorScale>
    </cfRule>
  </conditionalFormatting>
  <conditionalFormatting sqref="K13:K17">
    <cfRule type="colorScale" priority="6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78437CED-A42D-4205-B9B2-180C6AEB8E58}"/>
  </hyperlinks>
  <pageMargins left="0.7" right="0.7" top="0.75" bottom="0.75" header="0.3" footer="0.3"/>
  <pageSetup paperSize="9" scale="54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C8DD-62F4-4B85-A205-C667B16E8264}">
  <sheetPr codeName="Hoja22">
    <tabColor theme="4" tint="0.39997558519241921"/>
    <pageSetUpPr fitToPage="1"/>
  </sheetPr>
  <dimension ref="A1:P504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6.85546875" customWidth="1"/>
    <col min="7" max="9" width="7.42578125" customWidth="1"/>
    <col min="10" max="10" width="8.5703125" customWidth="1"/>
    <col min="11" max="11" width="7.42578125" customWidth="1"/>
    <col min="12" max="12" width="9.85546875" customWidth="1"/>
    <col min="13" max="15" width="7.42578125" customWidth="1"/>
    <col min="16" max="16" width="9.28515625" customWidth="1"/>
  </cols>
  <sheetData>
    <row r="1" spans="1:16" ht="10.5" customHeight="1" x14ac:dyDescent="0.2">
      <c r="I1" s="80"/>
    </row>
    <row r="2" spans="1:16" ht="10.5" customHeight="1" x14ac:dyDescent="0.2">
      <c r="B2" s="1" t="s">
        <v>0</v>
      </c>
      <c r="C2" s="1"/>
      <c r="D2" s="1"/>
      <c r="E2" s="1"/>
      <c r="F2" s="1"/>
      <c r="G2" s="1"/>
      <c r="H2" s="1"/>
      <c r="I2" s="80"/>
    </row>
    <row r="3" spans="1:16" ht="10.5" customHeight="1" x14ac:dyDescent="0.2">
      <c r="B3" s="2"/>
      <c r="C3" s="2"/>
      <c r="D3" s="2"/>
      <c r="E3" s="2"/>
      <c r="F3" s="2"/>
      <c r="G3" s="2"/>
      <c r="H3" s="2"/>
      <c r="I3" s="262"/>
      <c r="J3" s="2"/>
      <c r="K3" s="2"/>
      <c r="L3" s="2"/>
      <c r="M3" s="2"/>
      <c r="N3" s="2"/>
      <c r="O3" s="2"/>
      <c r="P3" s="2"/>
    </row>
    <row r="4" spans="1:16" ht="10.5" customHeight="1" x14ac:dyDescent="0.2">
      <c r="A4" s="3"/>
      <c r="B4" s="4"/>
      <c r="C4" s="261"/>
      <c r="D4" s="261"/>
      <c r="E4" s="261"/>
      <c r="F4" s="261"/>
      <c r="G4" s="261"/>
      <c r="H4" s="261"/>
      <c r="I4" s="260"/>
      <c r="J4" s="260"/>
      <c r="K4" s="260"/>
      <c r="L4" s="260"/>
      <c r="M4" s="260"/>
      <c r="N4" s="260"/>
      <c r="O4" s="260"/>
      <c r="P4" s="260"/>
    </row>
    <row r="5" spans="1:16" x14ac:dyDescent="0.2">
      <c r="A5" s="460" t="s">
        <v>97</v>
      </c>
    </row>
    <row r="6" spans="1:16" ht="10.5" customHeight="1" x14ac:dyDescent="0.2">
      <c r="A6" s="3"/>
      <c r="B6" s="4"/>
      <c r="C6" s="4"/>
      <c r="D6" s="4"/>
      <c r="E6" s="4"/>
      <c r="F6" s="4"/>
      <c r="G6" s="4"/>
      <c r="H6" s="4"/>
      <c r="L6" s="6"/>
    </row>
    <row r="7" spans="1:16" ht="10.5" customHeight="1" x14ac:dyDescent="0.2">
      <c r="A7" s="92"/>
      <c r="B7" s="4"/>
      <c r="C7" s="4"/>
      <c r="D7" s="4"/>
      <c r="E7" s="4"/>
      <c r="F7" s="4"/>
      <c r="G7" s="4"/>
      <c r="H7" s="4"/>
      <c r="I7" s="189"/>
      <c r="P7" s="95"/>
    </row>
    <row r="8" spans="1:16" ht="10.5" customHeight="1" thickBot="1" x14ac:dyDescent="0.25">
      <c r="B8" s="42"/>
      <c r="C8" s="42"/>
      <c r="D8" s="42"/>
      <c r="E8" s="42"/>
      <c r="F8" s="42"/>
      <c r="G8" s="42"/>
      <c r="H8" s="42"/>
      <c r="I8" s="258"/>
      <c r="J8" s="97"/>
      <c r="K8" s="97"/>
      <c r="L8" s="97"/>
      <c r="M8" s="97"/>
      <c r="N8" s="97"/>
      <c r="O8" s="97"/>
      <c r="P8" s="95"/>
    </row>
    <row r="9" spans="1:16" ht="15" customHeight="1" thickBot="1" x14ac:dyDescent="0.25">
      <c r="A9" s="75"/>
      <c r="B9" s="463" t="s">
        <v>4</v>
      </c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5"/>
    </row>
    <row r="10" spans="1:16" ht="15" customHeight="1" thickBot="1" x14ac:dyDescent="0.25">
      <c r="B10" s="466" t="s">
        <v>40</v>
      </c>
      <c r="C10" s="484"/>
      <c r="D10" s="484"/>
      <c r="E10" s="484"/>
      <c r="F10" s="484"/>
      <c r="G10" s="484" t="s">
        <v>147</v>
      </c>
      <c r="H10" s="484"/>
      <c r="I10" s="468" t="s">
        <v>157</v>
      </c>
      <c r="J10" s="468"/>
      <c r="K10" s="468"/>
      <c r="L10" s="468"/>
      <c r="M10" s="468"/>
      <c r="N10" s="468"/>
      <c r="O10" s="468"/>
      <c r="P10" s="469"/>
    </row>
    <row r="11" spans="1:16" ht="32.25" customHeight="1" thickBot="1" x14ac:dyDescent="0.25">
      <c r="B11" s="466"/>
      <c r="C11" s="484"/>
      <c r="D11" s="484"/>
      <c r="E11" s="484"/>
      <c r="F11" s="484"/>
      <c r="G11" s="484"/>
      <c r="H11" s="484"/>
      <c r="I11" s="468" t="s">
        <v>69</v>
      </c>
      <c r="J11" s="468"/>
      <c r="K11" s="468" t="s">
        <v>68</v>
      </c>
      <c r="L11" s="468"/>
      <c r="M11" s="468" t="s">
        <v>67</v>
      </c>
      <c r="N11" s="468"/>
      <c r="O11" s="468" t="s">
        <v>7</v>
      </c>
      <c r="P11" s="469"/>
    </row>
    <row r="12" spans="1:16" ht="15" customHeight="1" x14ac:dyDescent="0.2">
      <c r="B12" s="467"/>
      <c r="C12" s="485"/>
      <c r="D12" s="485"/>
      <c r="E12" s="485"/>
      <c r="F12" s="485"/>
      <c r="G12" s="485"/>
      <c r="H12" s="485"/>
      <c r="I12" s="21" t="s">
        <v>8</v>
      </c>
      <c r="J12" s="149" t="s">
        <v>63</v>
      </c>
      <c r="K12" s="21" t="s">
        <v>8</v>
      </c>
      <c r="L12" s="149" t="s">
        <v>63</v>
      </c>
      <c r="M12" s="21" t="s">
        <v>8</v>
      </c>
      <c r="N12" s="149" t="s">
        <v>63</v>
      </c>
      <c r="O12" s="21" t="s">
        <v>8</v>
      </c>
      <c r="P12" s="76" t="s">
        <v>148</v>
      </c>
    </row>
    <row r="13" spans="1:16" ht="15" customHeight="1" x14ac:dyDescent="0.2">
      <c r="A13" s="12"/>
      <c r="B13" s="509" t="s">
        <v>43</v>
      </c>
      <c r="C13" s="510"/>
      <c r="D13" s="510"/>
      <c r="E13" s="510"/>
      <c r="F13" s="511"/>
      <c r="G13" s="509" t="s">
        <v>158</v>
      </c>
      <c r="H13" s="511"/>
      <c r="I13" s="51">
        <v>160</v>
      </c>
      <c r="J13" s="254">
        <f t="shared" ref="J13:J31" si="0">I13/$O13</f>
        <v>5.2253429131286742E-2</v>
      </c>
      <c r="K13" s="51">
        <v>897</v>
      </c>
      <c r="L13" s="254">
        <f t="shared" ref="L13:L31" si="1">K13/$O13</f>
        <v>0.29294578706727631</v>
      </c>
      <c r="M13" s="51">
        <v>2005</v>
      </c>
      <c r="N13" s="52">
        <f t="shared" ref="N13:N31" si="2">M13/$O13</f>
        <v>0.65480078380143691</v>
      </c>
      <c r="O13" s="217">
        <f t="shared" ref="O13:O30" si="3">I13+K13+M13</f>
        <v>3062</v>
      </c>
      <c r="P13" s="219">
        <f>O13/SUM(O$13:O$15)</f>
        <v>0.13402197225018603</v>
      </c>
    </row>
    <row r="14" spans="1:16" ht="15" customHeight="1" x14ac:dyDescent="0.2">
      <c r="A14" s="12"/>
      <c r="B14" s="502"/>
      <c r="C14" s="503"/>
      <c r="D14" s="503"/>
      <c r="E14" s="503"/>
      <c r="F14" s="504"/>
      <c r="G14" s="502" t="s">
        <v>149</v>
      </c>
      <c r="H14" s="504"/>
      <c r="I14" s="57">
        <v>539</v>
      </c>
      <c r="J14" s="58">
        <f t="shared" si="0"/>
        <v>5.4159967845659164E-2</v>
      </c>
      <c r="K14" s="57">
        <v>2642</v>
      </c>
      <c r="L14" s="58">
        <f t="shared" si="1"/>
        <v>0.26547427652733119</v>
      </c>
      <c r="M14" s="57">
        <v>6771</v>
      </c>
      <c r="N14" s="58">
        <f t="shared" si="2"/>
        <v>0.68036575562700963</v>
      </c>
      <c r="O14" s="220">
        <f t="shared" si="3"/>
        <v>9952</v>
      </c>
      <c r="P14" s="222">
        <f>O14/SUM(O$13:O$15)</f>
        <v>0.43559329452444523</v>
      </c>
    </row>
    <row r="15" spans="1:16" ht="15" customHeight="1" x14ac:dyDescent="0.2">
      <c r="A15" s="12"/>
      <c r="B15" s="491"/>
      <c r="C15" s="492"/>
      <c r="D15" s="492"/>
      <c r="E15" s="492"/>
      <c r="F15" s="493"/>
      <c r="G15" s="491" t="s">
        <v>150</v>
      </c>
      <c r="H15" s="493"/>
      <c r="I15" s="253">
        <v>365</v>
      </c>
      <c r="J15" s="70">
        <f t="shared" si="0"/>
        <v>3.7119902369571849E-2</v>
      </c>
      <c r="K15" s="253">
        <v>2115</v>
      </c>
      <c r="L15" s="70">
        <f t="shared" si="1"/>
        <v>0.21509203701820401</v>
      </c>
      <c r="M15" s="253">
        <v>7353</v>
      </c>
      <c r="N15" s="70">
        <f t="shared" si="2"/>
        <v>0.74778806061222414</v>
      </c>
      <c r="O15" s="252">
        <f t="shared" si="3"/>
        <v>9833</v>
      </c>
      <c r="P15" s="223">
        <f>O15/SUM(O$13:O$15)</f>
        <v>0.43038473322536874</v>
      </c>
    </row>
    <row r="16" spans="1:16" ht="15" customHeight="1" x14ac:dyDescent="0.2">
      <c r="A16" s="12"/>
      <c r="B16" s="509" t="s">
        <v>44</v>
      </c>
      <c r="C16" s="510"/>
      <c r="D16" s="510"/>
      <c r="E16" s="510"/>
      <c r="F16" s="511"/>
      <c r="G16" s="509" t="s">
        <v>158</v>
      </c>
      <c r="H16" s="511"/>
      <c r="I16" s="51">
        <v>55</v>
      </c>
      <c r="J16" s="254">
        <f t="shared" si="0"/>
        <v>5.461767626613704E-2</v>
      </c>
      <c r="K16" s="51">
        <v>236</v>
      </c>
      <c r="L16" s="254">
        <f t="shared" si="1"/>
        <v>0.23435948361469713</v>
      </c>
      <c r="M16" s="51">
        <v>716</v>
      </c>
      <c r="N16" s="52">
        <f t="shared" si="2"/>
        <v>0.71102284011916583</v>
      </c>
      <c r="O16" s="217">
        <f t="shared" si="3"/>
        <v>1007</v>
      </c>
      <c r="P16" s="219">
        <f>O16/SUM(O$16:O$18)</f>
        <v>0.12669854051333668</v>
      </c>
    </row>
    <row r="17" spans="1:16" ht="15" customHeight="1" x14ac:dyDescent="0.2">
      <c r="A17" s="12"/>
      <c r="B17" s="502"/>
      <c r="C17" s="503"/>
      <c r="D17" s="503"/>
      <c r="E17" s="503"/>
      <c r="F17" s="504"/>
      <c r="G17" s="502" t="s">
        <v>149</v>
      </c>
      <c r="H17" s="504"/>
      <c r="I17" s="57">
        <v>149</v>
      </c>
      <c r="J17" s="58">
        <f t="shared" si="0"/>
        <v>3.9397144368059231E-2</v>
      </c>
      <c r="K17" s="57">
        <v>867</v>
      </c>
      <c r="L17" s="58">
        <f t="shared" si="1"/>
        <v>0.22924378635642517</v>
      </c>
      <c r="M17" s="57">
        <v>2766</v>
      </c>
      <c r="N17" s="58">
        <f t="shared" si="2"/>
        <v>0.73135906927551564</v>
      </c>
      <c r="O17" s="220">
        <f t="shared" si="3"/>
        <v>3782</v>
      </c>
      <c r="P17" s="222">
        <f>O17/SUM(O$16:O$18)</f>
        <v>0.47584297936587822</v>
      </c>
    </row>
    <row r="18" spans="1:16" ht="15" customHeight="1" x14ac:dyDescent="0.2">
      <c r="A18" s="12"/>
      <c r="B18" s="491"/>
      <c r="C18" s="492"/>
      <c r="D18" s="492"/>
      <c r="E18" s="492"/>
      <c r="F18" s="493"/>
      <c r="G18" s="491" t="s">
        <v>150</v>
      </c>
      <c r="H18" s="493"/>
      <c r="I18" s="253">
        <v>101</v>
      </c>
      <c r="J18" s="70">
        <f t="shared" si="0"/>
        <v>3.1972143083254197E-2</v>
      </c>
      <c r="K18" s="253">
        <v>582</v>
      </c>
      <c r="L18" s="70">
        <f t="shared" si="1"/>
        <v>0.1842355175688509</v>
      </c>
      <c r="M18" s="253">
        <v>2476</v>
      </c>
      <c r="N18" s="70">
        <f t="shared" si="2"/>
        <v>0.78379233934789494</v>
      </c>
      <c r="O18" s="252">
        <f t="shared" si="3"/>
        <v>3159</v>
      </c>
      <c r="P18" s="223">
        <f>O18/SUM(O$16:O$18)</f>
        <v>0.39745848012078511</v>
      </c>
    </row>
    <row r="19" spans="1:16" ht="15" customHeight="1" x14ac:dyDescent="0.2">
      <c r="A19" s="12"/>
      <c r="B19" s="509" t="s">
        <v>46</v>
      </c>
      <c r="C19" s="510"/>
      <c r="D19" s="510"/>
      <c r="E19" s="510"/>
      <c r="F19" s="511"/>
      <c r="G19" s="509" t="s">
        <v>158</v>
      </c>
      <c r="H19" s="511"/>
      <c r="I19" s="51">
        <v>471</v>
      </c>
      <c r="J19" s="254">
        <f t="shared" si="0"/>
        <v>5.2708146821844229E-2</v>
      </c>
      <c r="K19" s="51">
        <v>2936</v>
      </c>
      <c r="L19" s="254">
        <f t="shared" si="1"/>
        <v>0.32855863921217549</v>
      </c>
      <c r="M19" s="51">
        <v>5529</v>
      </c>
      <c r="N19" s="52">
        <f t="shared" si="2"/>
        <v>0.61873321396598036</v>
      </c>
      <c r="O19" s="217">
        <f t="shared" si="3"/>
        <v>8936</v>
      </c>
      <c r="P19" s="219">
        <f>O19/SUM(O$19:O$21)</f>
        <v>0.22791848394419364</v>
      </c>
    </row>
    <row r="20" spans="1:16" ht="15" customHeight="1" x14ac:dyDescent="0.2">
      <c r="A20" s="12"/>
      <c r="B20" s="502"/>
      <c r="C20" s="503"/>
      <c r="D20" s="503"/>
      <c r="E20" s="503"/>
      <c r="F20" s="504"/>
      <c r="G20" s="502" t="s">
        <v>149</v>
      </c>
      <c r="H20" s="504"/>
      <c r="I20" s="57">
        <v>834</v>
      </c>
      <c r="J20" s="58">
        <f t="shared" si="0"/>
        <v>5.2881871789994296E-2</v>
      </c>
      <c r="K20" s="57">
        <v>3830</v>
      </c>
      <c r="L20" s="58">
        <f t="shared" si="1"/>
        <v>0.24285080210512966</v>
      </c>
      <c r="M20" s="57">
        <v>11107</v>
      </c>
      <c r="N20" s="58">
        <f t="shared" si="2"/>
        <v>0.70426732610487608</v>
      </c>
      <c r="O20" s="220">
        <f t="shared" si="3"/>
        <v>15771</v>
      </c>
      <c r="P20" s="222">
        <f>O20/SUM(O$19:O$21)</f>
        <v>0.40224959828602036</v>
      </c>
    </row>
    <row r="21" spans="1:16" ht="15" customHeight="1" x14ac:dyDescent="0.2">
      <c r="A21" s="12"/>
      <c r="B21" s="491"/>
      <c r="C21" s="492"/>
      <c r="D21" s="492"/>
      <c r="E21" s="492"/>
      <c r="F21" s="493"/>
      <c r="G21" s="491" t="s">
        <v>150</v>
      </c>
      <c r="H21" s="493"/>
      <c r="I21" s="253">
        <v>482</v>
      </c>
      <c r="J21" s="70">
        <f t="shared" si="0"/>
        <v>3.3241379310344828E-2</v>
      </c>
      <c r="K21" s="253">
        <v>3046</v>
      </c>
      <c r="L21" s="70">
        <f t="shared" si="1"/>
        <v>0.21006896551724138</v>
      </c>
      <c r="M21" s="253">
        <v>10972</v>
      </c>
      <c r="N21" s="70">
        <f t="shared" si="2"/>
        <v>0.75668965517241382</v>
      </c>
      <c r="O21" s="252">
        <f t="shared" si="3"/>
        <v>14500</v>
      </c>
      <c r="P21" s="223">
        <f>O21/SUM(O$19:O$21)</f>
        <v>0.36983191776978602</v>
      </c>
    </row>
    <row r="22" spans="1:16" ht="15" customHeight="1" x14ac:dyDescent="0.2">
      <c r="A22" s="12"/>
      <c r="B22" s="509" t="s">
        <v>47</v>
      </c>
      <c r="C22" s="510"/>
      <c r="D22" s="510"/>
      <c r="E22" s="510"/>
      <c r="F22" s="511"/>
      <c r="G22" s="509" t="s">
        <v>158</v>
      </c>
      <c r="H22" s="511"/>
      <c r="I22" s="51">
        <v>1256</v>
      </c>
      <c r="J22" s="254">
        <f t="shared" si="0"/>
        <v>4.9616812830844591E-2</v>
      </c>
      <c r="K22" s="51">
        <v>5956</v>
      </c>
      <c r="L22" s="254">
        <f t="shared" si="1"/>
        <v>0.2352848226277949</v>
      </c>
      <c r="M22" s="51">
        <v>18102</v>
      </c>
      <c r="N22" s="52">
        <f t="shared" si="2"/>
        <v>0.71509836454136055</v>
      </c>
      <c r="O22" s="217">
        <f t="shared" si="3"/>
        <v>25314</v>
      </c>
      <c r="P22" s="219">
        <f>O22/SUM(O$22:O$24)</f>
        <v>0.17803440563768586</v>
      </c>
    </row>
    <row r="23" spans="1:16" ht="15" customHeight="1" x14ac:dyDescent="0.2">
      <c r="A23" s="12"/>
      <c r="B23" s="502"/>
      <c r="C23" s="503"/>
      <c r="D23" s="503"/>
      <c r="E23" s="503"/>
      <c r="F23" s="504"/>
      <c r="G23" s="502" t="s">
        <v>149</v>
      </c>
      <c r="H23" s="504"/>
      <c r="I23" s="57">
        <v>2983</v>
      </c>
      <c r="J23" s="58">
        <f t="shared" si="0"/>
        <v>4.7342443143043055E-2</v>
      </c>
      <c r="K23" s="57">
        <v>13587</v>
      </c>
      <c r="L23" s="58">
        <f t="shared" si="1"/>
        <v>0.21563586154358902</v>
      </c>
      <c r="M23" s="57">
        <v>46439</v>
      </c>
      <c r="N23" s="58">
        <f t="shared" si="2"/>
        <v>0.73702169531336792</v>
      </c>
      <c r="O23" s="220">
        <f t="shared" si="3"/>
        <v>63009</v>
      </c>
      <c r="P23" s="222">
        <f>O23/SUM(O$22:O$24)</f>
        <v>0.44314489471537283</v>
      </c>
    </row>
    <row r="24" spans="1:16" ht="15" customHeight="1" x14ac:dyDescent="0.2">
      <c r="A24" s="12"/>
      <c r="B24" s="491"/>
      <c r="C24" s="492"/>
      <c r="D24" s="492"/>
      <c r="E24" s="492"/>
      <c r="F24" s="493"/>
      <c r="G24" s="491" t="s">
        <v>150</v>
      </c>
      <c r="H24" s="493"/>
      <c r="I24" s="253">
        <v>1805</v>
      </c>
      <c r="J24" s="70">
        <f t="shared" si="0"/>
        <v>3.3510944433098787E-2</v>
      </c>
      <c r="K24" s="253">
        <v>10025</v>
      </c>
      <c r="L24" s="70">
        <f t="shared" si="1"/>
        <v>0.18612034235003622</v>
      </c>
      <c r="M24" s="253">
        <v>42033</v>
      </c>
      <c r="N24" s="70">
        <f t="shared" si="2"/>
        <v>0.78036871321686496</v>
      </c>
      <c r="O24" s="252">
        <f t="shared" si="3"/>
        <v>53863</v>
      </c>
      <c r="P24" s="223">
        <f>O24/SUM(O$22:O$24)</f>
        <v>0.37882069964694132</v>
      </c>
    </row>
    <row r="25" spans="1:16" ht="15" customHeight="1" x14ac:dyDescent="0.2">
      <c r="A25" s="12"/>
      <c r="B25" s="509" t="s">
        <v>48</v>
      </c>
      <c r="C25" s="510"/>
      <c r="D25" s="510"/>
      <c r="E25" s="510"/>
      <c r="F25" s="511"/>
      <c r="G25" s="509" t="s">
        <v>158</v>
      </c>
      <c r="H25" s="511"/>
      <c r="I25" s="51">
        <v>576</v>
      </c>
      <c r="J25" s="254">
        <f t="shared" si="0"/>
        <v>2.8968014484007241E-2</v>
      </c>
      <c r="K25" s="51">
        <v>4320</v>
      </c>
      <c r="L25" s="254">
        <f t="shared" si="1"/>
        <v>0.21726010863005432</v>
      </c>
      <c r="M25" s="51">
        <v>14988</v>
      </c>
      <c r="N25" s="52">
        <f t="shared" si="2"/>
        <v>0.7537718768859385</v>
      </c>
      <c r="O25" s="217">
        <f t="shared" si="3"/>
        <v>19884</v>
      </c>
      <c r="P25" s="219">
        <f>O25/SUM(O$25:O$27)</f>
        <v>0.25966021129059641</v>
      </c>
    </row>
    <row r="26" spans="1:16" ht="15" customHeight="1" x14ac:dyDescent="0.2">
      <c r="A26" s="12"/>
      <c r="B26" s="502"/>
      <c r="C26" s="503"/>
      <c r="D26" s="503"/>
      <c r="E26" s="503"/>
      <c r="F26" s="504"/>
      <c r="G26" s="502" t="s">
        <v>149</v>
      </c>
      <c r="H26" s="504"/>
      <c r="I26" s="57">
        <v>1406</v>
      </c>
      <c r="J26" s="58">
        <f t="shared" si="0"/>
        <v>4.3694449623966687E-2</v>
      </c>
      <c r="K26" s="57">
        <v>6576</v>
      </c>
      <c r="L26" s="58">
        <f t="shared" si="1"/>
        <v>0.20436322953570762</v>
      </c>
      <c r="M26" s="57">
        <v>24196</v>
      </c>
      <c r="N26" s="58">
        <f t="shared" si="2"/>
        <v>0.75194232084032564</v>
      </c>
      <c r="O26" s="220">
        <f t="shared" si="3"/>
        <v>32178</v>
      </c>
      <c r="P26" s="222">
        <f>O26/SUM(O$25:O$27)</f>
        <v>0.42020450004570564</v>
      </c>
    </row>
    <row r="27" spans="1:16" ht="15" customHeight="1" x14ac:dyDescent="0.2">
      <c r="A27" s="12"/>
      <c r="B27" s="491"/>
      <c r="C27" s="492"/>
      <c r="D27" s="492"/>
      <c r="E27" s="492"/>
      <c r="F27" s="493"/>
      <c r="G27" s="491" t="s">
        <v>150</v>
      </c>
      <c r="H27" s="493"/>
      <c r="I27" s="253">
        <v>880</v>
      </c>
      <c r="J27" s="70">
        <f t="shared" si="0"/>
        <v>3.5896389965327354E-2</v>
      </c>
      <c r="K27" s="253">
        <v>4096</v>
      </c>
      <c r="L27" s="70">
        <f t="shared" si="1"/>
        <v>0.16708137874770548</v>
      </c>
      <c r="M27" s="253">
        <v>19539</v>
      </c>
      <c r="N27" s="70">
        <f t="shared" si="2"/>
        <v>0.79702223128696714</v>
      </c>
      <c r="O27" s="252">
        <f t="shared" si="3"/>
        <v>24515</v>
      </c>
      <c r="P27" s="223">
        <f>O27/SUM(O$25:O$27)</f>
        <v>0.320135288663698</v>
      </c>
    </row>
    <row r="28" spans="1:16" ht="15" customHeight="1" x14ac:dyDescent="0.2">
      <c r="B28" s="509" t="s">
        <v>29</v>
      </c>
      <c r="C28" s="510"/>
      <c r="D28" s="510"/>
      <c r="E28" s="510"/>
      <c r="F28" s="511"/>
      <c r="G28" s="509" t="s">
        <v>158</v>
      </c>
      <c r="H28" s="511"/>
      <c r="I28" s="218">
        <f>I13+I16+I19+I22+I25</f>
        <v>2518</v>
      </c>
      <c r="J28" s="251">
        <f t="shared" si="0"/>
        <v>4.3262374791677403E-2</v>
      </c>
      <c r="K28" s="217">
        <f>K13+K16+K19+K22+K25</f>
        <v>14345</v>
      </c>
      <c r="L28" s="251">
        <f t="shared" si="1"/>
        <v>0.24646495885091835</v>
      </c>
      <c r="M28" s="217">
        <f>M13+M16+M19+M22+M25</f>
        <v>41340</v>
      </c>
      <c r="N28" s="250">
        <f t="shared" si="2"/>
        <v>0.71027266635740427</v>
      </c>
      <c r="O28" s="217">
        <f t="shared" si="3"/>
        <v>58203</v>
      </c>
      <c r="P28" s="219">
        <f>O28/SUM(O$28:O$30)</f>
        <v>0.20155836060464391</v>
      </c>
    </row>
    <row r="29" spans="1:16" ht="15" customHeight="1" x14ac:dyDescent="0.2">
      <c r="B29" s="502"/>
      <c r="C29" s="503"/>
      <c r="D29" s="503"/>
      <c r="E29" s="503"/>
      <c r="F29" s="504"/>
      <c r="G29" s="502" t="s">
        <v>149</v>
      </c>
      <c r="H29" s="504"/>
      <c r="I29" s="221">
        <f>I14+I17+I20+I23+I26</f>
        <v>5911</v>
      </c>
      <c r="J29" s="249">
        <f t="shared" si="0"/>
        <v>4.740480544060565E-2</v>
      </c>
      <c r="K29" s="220">
        <f>K14+K17+K20+K23+K26</f>
        <v>27502</v>
      </c>
      <c r="L29" s="249">
        <f t="shared" si="1"/>
        <v>0.2205594585057582</v>
      </c>
      <c r="M29" s="220">
        <f>M14+M17+M20+M23+M26</f>
        <v>91279</v>
      </c>
      <c r="N29" s="249">
        <f t="shared" si="2"/>
        <v>0.73203573605363614</v>
      </c>
      <c r="O29" s="220">
        <f t="shared" si="3"/>
        <v>124692</v>
      </c>
      <c r="P29" s="222">
        <f>O29/SUM(O$28:O$30)</f>
        <v>0.43181133447613113</v>
      </c>
    </row>
    <row r="30" spans="1:16" ht="15" customHeight="1" x14ac:dyDescent="0.2">
      <c r="B30" s="502"/>
      <c r="C30" s="503"/>
      <c r="D30" s="503"/>
      <c r="E30" s="503"/>
      <c r="F30" s="504"/>
      <c r="G30" s="491" t="s">
        <v>150</v>
      </c>
      <c r="H30" s="493"/>
      <c r="I30" s="221">
        <f>I15+I18+I21+I24+I27</f>
        <v>3633</v>
      </c>
      <c r="J30" s="249">
        <f t="shared" si="0"/>
        <v>3.4315670161518846E-2</v>
      </c>
      <c r="K30" s="220">
        <f>K15+K18+K21+K24+K27</f>
        <v>19864</v>
      </c>
      <c r="L30" s="249">
        <f t="shared" si="1"/>
        <v>0.18762633418343252</v>
      </c>
      <c r="M30" s="220">
        <f>M15+M18+M21+M24+M27</f>
        <v>82373</v>
      </c>
      <c r="N30" s="249">
        <f t="shared" si="2"/>
        <v>0.77805799565504863</v>
      </c>
      <c r="O30" s="220">
        <f t="shared" si="3"/>
        <v>105870</v>
      </c>
      <c r="P30" s="222">
        <f>O30/SUM(O$28:O$30)</f>
        <v>0.36663030491922499</v>
      </c>
    </row>
    <row r="31" spans="1:16" ht="15" customHeight="1" thickBot="1" x14ac:dyDescent="0.25">
      <c r="B31" s="555"/>
      <c r="C31" s="556"/>
      <c r="D31" s="556"/>
      <c r="E31" s="556"/>
      <c r="F31" s="557"/>
      <c r="G31" s="558" t="s">
        <v>66</v>
      </c>
      <c r="H31" s="559"/>
      <c r="I31" s="82">
        <f>SUM(I28:I30)</f>
        <v>12062</v>
      </c>
      <c r="J31" s="248">
        <f t="shared" si="0"/>
        <v>4.1770990251588661E-2</v>
      </c>
      <c r="K31" s="225">
        <f>SUM(K28:K30)</f>
        <v>61711</v>
      </c>
      <c r="L31" s="247">
        <f t="shared" si="1"/>
        <v>0.2137066472737347</v>
      </c>
      <c r="M31" s="225">
        <f>SUM(M28:M30)</f>
        <v>214992</v>
      </c>
      <c r="N31" s="247">
        <f t="shared" si="2"/>
        <v>0.74452236247467662</v>
      </c>
      <c r="O31" s="225">
        <f>SUM(O28:O30)</f>
        <v>288765</v>
      </c>
      <c r="P31" s="176">
        <f>O31/SUM(O$31)</f>
        <v>1</v>
      </c>
    </row>
    <row r="32" spans="1:16" ht="10.5" customHeight="1" x14ac:dyDescent="0.2">
      <c r="B32" s="171" t="s">
        <v>133</v>
      </c>
    </row>
    <row r="33" spans="2:2" ht="10.5" customHeight="1" x14ac:dyDescent="0.2">
      <c r="B33" s="171" t="s">
        <v>151</v>
      </c>
    </row>
    <row r="34" spans="2:2" ht="10.5" customHeight="1" x14ac:dyDescent="0.2"/>
    <row r="35" spans="2:2" ht="10.5" customHeight="1" x14ac:dyDescent="0.2"/>
    <row r="36" spans="2:2" ht="10.5" customHeight="1" x14ac:dyDescent="0.2"/>
    <row r="37" spans="2:2" ht="10.5" customHeight="1" x14ac:dyDescent="0.2"/>
    <row r="38" spans="2:2" ht="10.5" customHeight="1" x14ac:dyDescent="0.2"/>
    <row r="39" spans="2:2" ht="10.5" customHeight="1" x14ac:dyDescent="0.2"/>
    <row r="40" spans="2:2" ht="10.5" customHeight="1" x14ac:dyDescent="0.2"/>
    <row r="41" spans="2:2" ht="10.5" customHeight="1" x14ac:dyDescent="0.2"/>
    <row r="42" spans="2:2" ht="10.5" customHeight="1" x14ac:dyDescent="0.2"/>
    <row r="43" spans="2:2" ht="10.5" customHeight="1" x14ac:dyDescent="0.2"/>
    <row r="44" spans="2:2" ht="10.5" customHeight="1" x14ac:dyDescent="0.2"/>
    <row r="45" spans="2:2" ht="10.5" customHeight="1" x14ac:dyDescent="0.2"/>
    <row r="46" spans="2:2" ht="10.5" customHeight="1" x14ac:dyDescent="0.2"/>
    <row r="47" spans="2:2" ht="10.5" customHeight="1" x14ac:dyDescent="0.2"/>
    <row r="48" spans="2:2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</sheetData>
  <mergeCells count="33">
    <mergeCell ref="B9:P9"/>
    <mergeCell ref="O11:P11"/>
    <mergeCell ref="B10:F12"/>
    <mergeCell ref="G10:H12"/>
    <mergeCell ref="I10:P10"/>
    <mergeCell ref="I11:J11"/>
    <mergeCell ref="K11:L11"/>
    <mergeCell ref="M11:N11"/>
    <mergeCell ref="B13:F15"/>
    <mergeCell ref="G13:H13"/>
    <mergeCell ref="G14:H14"/>
    <mergeCell ref="G15:H15"/>
    <mergeCell ref="B19:F21"/>
    <mergeCell ref="G19:H19"/>
    <mergeCell ref="G20:H20"/>
    <mergeCell ref="G21:H21"/>
    <mergeCell ref="B16:F18"/>
    <mergeCell ref="G16:H16"/>
    <mergeCell ref="G17:H17"/>
    <mergeCell ref="G18:H18"/>
    <mergeCell ref="B25:F27"/>
    <mergeCell ref="G25:H25"/>
    <mergeCell ref="G26:H26"/>
    <mergeCell ref="G27:H27"/>
    <mergeCell ref="B22:F24"/>
    <mergeCell ref="G22:H22"/>
    <mergeCell ref="G23:H23"/>
    <mergeCell ref="G24:H24"/>
    <mergeCell ref="B28:F31"/>
    <mergeCell ref="G28:H28"/>
    <mergeCell ref="G29:H29"/>
    <mergeCell ref="G30:H30"/>
    <mergeCell ref="G31:H31"/>
  </mergeCells>
  <conditionalFormatting sqref="J13:J15">
    <cfRule type="colorScale" priority="31">
      <colorScale>
        <cfvo type="min"/>
        <cfvo type="max"/>
        <color rgb="FFFCFCFF"/>
        <color rgb="FF63BE7B"/>
      </colorScale>
    </cfRule>
  </conditionalFormatting>
  <conditionalFormatting sqref="J16:J18">
    <cfRule type="colorScale" priority="27">
      <colorScale>
        <cfvo type="min"/>
        <cfvo type="max"/>
        <color rgb="FFFCFCFF"/>
        <color rgb="FF63BE7B"/>
      </colorScale>
    </cfRule>
  </conditionalFormatting>
  <conditionalFormatting sqref="J19:J21">
    <cfRule type="colorScale" priority="23">
      <colorScale>
        <cfvo type="min"/>
        <cfvo type="max"/>
        <color rgb="FFFCFCFF"/>
        <color rgb="FF63BE7B"/>
      </colorScale>
    </cfRule>
  </conditionalFormatting>
  <conditionalFormatting sqref="J22:J24">
    <cfRule type="colorScale" priority="19">
      <colorScale>
        <cfvo type="min"/>
        <cfvo type="max"/>
        <color rgb="FFFCFCFF"/>
        <color rgb="FF63BE7B"/>
      </colorScale>
    </cfRule>
  </conditionalFormatting>
  <conditionalFormatting sqref="J25:J27">
    <cfRule type="colorScale" priority="15">
      <colorScale>
        <cfvo type="min"/>
        <cfvo type="max"/>
        <color rgb="FFFCFCFF"/>
        <color rgb="FF63BE7B"/>
      </colorScale>
    </cfRule>
  </conditionalFormatting>
  <conditionalFormatting sqref="J28:J30">
    <cfRule type="colorScale" priority="11">
      <colorScale>
        <cfvo type="min"/>
        <cfvo type="max"/>
        <color rgb="FFFCFCFF"/>
        <color rgb="FF63BE7B"/>
      </colorScale>
    </cfRule>
  </conditionalFormatting>
  <conditionalFormatting sqref="L13:L15">
    <cfRule type="colorScale" priority="30">
      <colorScale>
        <cfvo type="min"/>
        <cfvo type="max"/>
        <color rgb="FFFCFCFF"/>
        <color rgb="FF63BE7B"/>
      </colorScale>
    </cfRule>
  </conditionalFormatting>
  <conditionalFormatting sqref="L16:L18">
    <cfRule type="colorScale" priority="26">
      <colorScale>
        <cfvo type="min"/>
        <cfvo type="max"/>
        <color rgb="FFFCFCFF"/>
        <color rgb="FF63BE7B"/>
      </colorScale>
    </cfRule>
  </conditionalFormatting>
  <conditionalFormatting sqref="L19:L21">
    <cfRule type="colorScale" priority="22">
      <colorScale>
        <cfvo type="min"/>
        <cfvo type="max"/>
        <color rgb="FFFCFCFF"/>
        <color rgb="FF63BE7B"/>
      </colorScale>
    </cfRule>
  </conditionalFormatting>
  <conditionalFormatting sqref="L22:L24">
    <cfRule type="colorScale" priority="18">
      <colorScale>
        <cfvo type="min"/>
        <cfvo type="max"/>
        <color rgb="FFFCFCFF"/>
        <color rgb="FF63BE7B"/>
      </colorScale>
    </cfRule>
  </conditionalFormatting>
  <conditionalFormatting sqref="L25:L27">
    <cfRule type="colorScale" priority="14">
      <colorScale>
        <cfvo type="min"/>
        <cfvo type="max"/>
        <color rgb="FFFCFCFF"/>
        <color rgb="FF63BE7B"/>
      </colorScale>
    </cfRule>
  </conditionalFormatting>
  <conditionalFormatting sqref="L28:L30">
    <cfRule type="colorScale" priority="10">
      <colorScale>
        <cfvo type="min"/>
        <cfvo type="max"/>
        <color rgb="FFFCFCFF"/>
        <color rgb="FF63BE7B"/>
      </colorScale>
    </cfRule>
  </conditionalFormatting>
  <conditionalFormatting sqref="N13:N15">
    <cfRule type="colorScale" priority="29">
      <colorScale>
        <cfvo type="min"/>
        <cfvo type="max"/>
        <color rgb="FFFCFCFF"/>
        <color rgb="FF63BE7B"/>
      </colorScale>
    </cfRule>
  </conditionalFormatting>
  <conditionalFormatting sqref="N16:N18">
    <cfRule type="colorScale" priority="25">
      <colorScale>
        <cfvo type="min"/>
        <cfvo type="max"/>
        <color rgb="FFFCFCFF"/>
        <color rgb="FF63BE7B"/>
      </colorScale>
    </cfRule>
  </conditionalFormatting>
  <conditionalFormatting sqref="N19:N21">
    <cfRule type="colorScale" priority="21">
      <colorScale>
        <cfvo type="min"/>
        <cfvo type="max"/>
        <color rgb="FFFCFCFF"/>
        <color rgb="FF63BE7B"/>
      </colorScale>
    </cfRule>
  </conditionalFormatting>
  <conditionalFormatting sqref="N22:N24">
    <cfRule type="colorScale" priority="17">
      <colorScale>
        <cfvo type="min"/>
        <cfvo type="max"/>
        <color rgb="FFFCFCFF"/>
        <color rgb="FF63BE7B"/>
      </colorScale>
    </cfRule>
  </conditionalFormatting>
  <conditionalFormatting sqref="N25:N27">
    <cfRule type="colorScale" priority="13">
      <colorScale>
        <cfvo type="min"/>
        <cfvo type="max"/>
        <color rgb="FFFCFCFF"/>
        <color rgb="FF63BE7B"/>
      </colorScale>
    </cfRule>
  </conditionalFormatting>
  <conditionalFormatting sqref="N28:N30">
    <cfRule type="colorScale" priority="9">
      <colorScale>
        <cfvo type="min"/>
        <cfvo type="max"/>
        <color rgb="FFFCFCFF"/>
        <color rgb="FF63BE7B"/>
      </colorScale>
    </cfRule>
  </conditionalFormatting>
  <conditionalFormatting sqref="P13:P15">
    <cfRule type="colorScale" priority="28">
      <colorScale>
        <cfvo type="min"/>
        <cfvo type="max"/>
        <color rgb="FFFCFCFF"/>
        <color rgb="FF63BE7B"/>
      </colorScale>
    </cfRule>
  </conditionalFormatting>
  <conditionalFormatting sqref="P16:P18">
    <cfRule type="colorScale" priority="24">
      <colorScale>
        <cfvo type="min"/>
        <cfvo type="max"/>
        <color rgb="FFFCFCFF"/>
        <color rgb="FF63BE7B"/>
      </colorScale>
    </cfRule>
  </conditionalFormatting>
  <conditionalFormatting sqref="P19:P21">
    <cfRule type="colorScale" priority="20">
      <colorScale>
        <cfvo type="min"/>
        <cfvo type="max"/>
        <color rgb="FFFCFCFF"/>
        <color rgb="FF63BE7B"/>
      </colorScale>
    </cfRule>
  </conditionalFormatting>
  <conditionalFormatting sqref="P22:P24">
    <cfRule type="colorScale" priority="16">
      <colorScale>
        <cfvo type="min"/>
        <cfvo type="max"/>
        <color rgb="FFFCFCFF"/>
        <color rgb="FF63BE7B"/>
      </colorScale>
    </cfRule>
  </conditionalFormatting>
  <conditionalFormatting sqref="P25:P27">
    <cfRule type="colorScale" priority="12">
      <colorScale>
        <cfvo type="min"/>
        <cfvo type="max"/>
        <color rgb="FFFCFCFF"/>
        <color rgb="FF63BE7B"/>
      </colorScale>
    </cfRule>
  </conditionalFormatting>
  <conditionalFormatting sqref="P28:P30">
    <cfRule type="colorScale" priority="8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4F9E7CAB-1DA0-47CB-AF2B-ACC95BEF1E70}"/>
  </hyperlinks>
  <pageMargins left="0.7" right="0.7" top="0.75" bottom="0.75" header="0.3" footer="0.3"/>
  <pageSetup paperSize="9" scale="69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J28:P33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4820-93A2-448D-901F-16FD2828D20D}">
  <sheetPr codeName="Hoja24">
    <tabColor theme="4" tint="0.39997558519241921"/>
    <pageSetUpPr fitToPage="1"/>
  </sheetPr>
  <dimension ref="A1:U945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7" customWidth="1"/>
    <col min="7" max="11" width="11.5703125" customWidth="1"/>
    <col min="12" max="26" width="7.42578125" customWidth="1"/>
    <col min="27" max="31" width="8.5703125" customWidth="1"/>
  </cols>
  <sheetData>
    <row r="1" spans="1:21" ht="10.5" customHeight="1" x14ac:dyDescent="0.2"/>
    <row r="2" spans="1:21" ht="10.5" customHeight="1" x14ac:dyDescent="0.2">
      <c r="B2" s="1" t="s">
        <v>0</v>
      </c>
    </row>
    <row r="3" spans="1:21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1" ht="10.5" customHeight="1" x14ac:dyDescent="0.2">
      <c r="A4" s="3"/>
    </row>
    <row r="5" spans="1:21" x14ac:dyDescent="0.2">
      <c r="A5" s="460" t="s">
        <v>98</v>
      </c>
    </row>
    <row r="6" spans="1:21" ht="10.5" customHeight="1" x14ac:dyDescent="0.2">
      <c r="A6" s="3"/>
    </row>
    <row r="7" spans="1:21" ht="10.5" customHeight="1" x14ac:dyDescent="0.2">
      <c r="A7" s="3"/>
      <c r="B7" s="4"/>
    </row>
    <row r="8" spans="1:21" ht="10.5" customHeight="1" thickBot="1" x14ac:dyDescent="0.25">
      <c r="A8" s="3"/>
      <c r="B8" s="4"/>
      <c r="C8" s="6"/>
    </row>
    <row r="9" spans="1:21" ht="15" customHeight="1" thickBot="1" x14ac:dyDescent="0.25">
      <c r="A9" s="75"/>
      <c r="B9" s="463" t="s">
        <v>4</v>
      </c>
      <c r="C9" s="464"/>
      <c r="D9" s="464"/>
      <c r="E9" s="464"/>
      <c r="F9" s="464"/>
      <c r="G9" s="464"/>
      <c r="H9" s="464"/>
      <c r="I9" s="464"/>
      <c r="J9" s="464"/>
      <c r="K9" s="465"/>
    </row>
    <row r="10" spans="1:21" ht="15" customHeight="1" thickBot="1" x14ac:dyDescent="0.25">
      <c r="B10" s="466" t="s">
        <v>40</v>
      </c>
      <c r="C10" s="484"/>
      <c r="D10" s="484"/>
      <c r="E10" s="484"/>
      <c r="F10" s="484"/>
      <c r="G10" s="468" t="s">
        <v>159</v>
      </c>
      <c r="H10" s="468"/>
      <c r="I10" s="468"/>
      <c r="J10" s="468"/>
      <c r="K10" s="469" t="s">
        <v>128</v>
      </c>
      <c r="L10" s="257"/>
      <c r="R10" s="49"/>
      <c r="S10" s="49"/>
      <c r="T10" s="49"/>
      <c r="U10" s="49"/>
    </row>
    <row r="11" spans="1:21" ht="15" customHeight="1" thickBot="1" x14ac:dyDescent="0.25">
      <c r="B11" s="466"/>
      <c r="C11" s="484"/>
      <c r="D11" s="484"/>
      <c r="E11" s="484"/>
      <c r="F11" s="484"/>
      <c r="G11" s="468"/>
      <c r="H11" s="468"/>
      <c r="I11" s="468"/>
      <c r="J11" s="468"/>
      <c r="K11" s="469"/>
      <c r="L11" s="257"/>
      <c r="R11" s="49"/>
      <c r="S11" s="49"/>
      <c r="T11" s="49"/>
      <c r="U11" s="49"/>
    </row>
    <row r="12" spans="1:21" ht="15" customHeight="1" thickBot="1" x14ac:dyDescent="0.25">
      <c r="B12" s="466"/>
      <c r="C12" s="484"/>
      <c r="D12" s="484"/>
      <c r="E12" s="484"/>
      <c r="F12" s="484"/>
      <c r="G12" s="18" t="s">
        <v>141</v>
      </c>
      <c r="H12" s="18" t="s">
        <v>142</v>
      </c>
      <c r="I12" s="468" t="s">
        <v>7</v>
      </c>
      <c r="J12" s="468"/>
      <c r="K12" s="469"/>
      <c r="L12" s="257"/>
      <c r="R12" s="49"/>
      <c r="S12" s="49"/>
      <c r="T12" s="49"/>
      <c r="U12" s="49"/>
    </row>
    <row r="13" spans="1:21" ht="15" customHeight="1" x14ac:dyDescent="0.2">
      <c r="B13" s="467"/>
      <c r="C13" s="485"/>
      <c r="D13" s="485"/>
      <c r="E13" s="485"/>
      <c r="F13" s="485"/>
      <c r="G13" s="264" t="s">
        <v>8</v>
      </c>
      <c r="H13" s="264" t="s">
        <v>8</v>
      </c>
      <c r="I13" s="264" t="s">
        <v>8</v>
      </c>
      <c r="J13" s="21" t="s">
        <v>63</v>
      </c>
      <c r="K13" s="265" t="s">
        <v>8</v>
      </c>
      <c r="L13" s="257"/>
      <c r="Q13" s="49"/>
      <c r="R13" s="49"/>
      <c r="S13" s="49"/>
      <c r="T13" s="49"/>
    </row>
    <row r="14" spans="1:21" ht="15" customHeight="1" x14ac:dyDescent="0.2">
      <c r="A14" s="12"/>
      <c r="B14" s="509" t="s">
        <v>43</v>
      </c>
      <c r="C14" s="510"/>
      <c r="D14" s="510"/>
      <c r="E14" s="510"/>
      <c r="F14" s="511"/>
      <c r="G14" s="266">
        <v>4528</v>
      </c>
      <c r="H14" s="152">
        <v>9144</v>
      </c>
      <c r="I14" s="267">
        <f t="shared" ref="I14:I18" si="0">G14+H14</f>
        <v>13672</v>
      </c>
      <c r="J14" s="268">
        <f t="shared" ref="J14:J18" si="1">I14/K14</f>
        <v>0.59841554689893639</v>
      </c>
      <c r="K14" s="269">
        <v>22847</v>
      </c>
      <c r="L14" s="257"/>
    </row>
    <row r="15" spans="1:21" ht="15" customHeight="1" x14ac:dyDescent="0.2">
      <c r="A15" s="12"/>
      <c r="B15" s="502" t="s">
        <v>44</v>
      </c>
      <c r="C15" s="503"/>
      <c r="D15" s="503"/>
      <c r="E15" s="503"/>
      <c r="F15" s="504"/>
      <c r="G15" s="157">
        <v>1510</v>
      </c>
      <c r="H15" s="159">
        <v>3112</v>
      </c>
      <c r="I15" s="271">
        <f t="shared" si="0"/>
        <v>4622</v>
      </c>
      <c r="J15" s="272">
        <f t="shared" si="1"/>
        <v>0.58152994464016106</v>
      </c>
      <c r="K15" s="273">
        <v>7948</v>
      </c>
      <c r="L15" s="257"/>
      <c r="M15" s="87"/>
      <c r="N15" s="81"/>
      <c r="O15" s="87"/>
    </row>
    <row r="16" spans="1:21" ht="15" customHeight="1" x14ac:dyDescent="0.2">
      <c r="A16" s="12"/>
      <c r="B16" s="502" t="s">
        <v>46</v>
      </c>
      <c r="C16" s="503"/>
      <c r="D16" s="503"/>
      <c r="E16" s="503"/>
      <c r="F16" s="504"/>
      <c r="G16" s="157">
        <v>9140</v>
      </c>
      <c r="H16" s="159">
        <v>16795</v>
      </c>
      <c r="I16" s="271">
        <f t="shared" si="0"/>
        <v>25935</v>
      </c>
      <c r="J16" s="272">
        <f t="shared" si="1"/>
        <v>0.66148901981788966</v>
      </c>
      <c r="K16" s="273">
        <v>39207</v>
      </c>
      <c r="L16" s="257"/>
      <c r="M16" s="88"/>
      <c r="N16" s="79"/>
      <c r="O16" s="88"/>
    </row>
    <row r="17" spans="1:16" ht="15" customHeight="1" x14ac:dyDescent="0.2">
      <c r="A17" s="12"/>
      <c r="B17" s="502" t="s">
        <v>47</v>
      </c>
      <c r="C17" s="503"/>
      <c r="D17" s="503"/>
      <c r="E17" s="503"/>
      <c r="F17" s="504"/>
      <c r="G17" s="157">
        <v>20079</v>
      </c>
      <c r="H17" s="159">
        <v>45194</v>
      </c>
      <c r="I17" s="271">
        <f t="shared" si="0"/>
        <v>65273</v>
      </c>
      <c r="J17" s="272">
        <f t="shared" si="1"/>
        <v>0.4590677000548577</v>
      </c>
      <c r="K17" s="273">
        <v>142186</v>
      </c>
      <c r="L17" s="257"/>
      <c r="M17" s="88"/>
      <c r="N17" s="79"/>
      <c r="O17" s="88"/>
    </row>
    <row r="18" spans="1:16" ht="15" customHeight="1" x14ac:dyDescent="0.2">
      <c r="A18" s="12"/>
      <c r="B18" s="491" t="s">
        <v>48</v>
      </c>
      <c r="C18" s="492"/>
      <c r="D18" s="492"/>
      <c r="E18" s="492"/>
      <c r="F18" s="493"/>
      <c r="G18" s="157">
        <v>14086</v>
      </c>
      <c r="H18" s="159">
        <v>32133</v>
      </c>
      <c r="I18" s="271">
        <f t="shared" si="0"/>
        <v>46219</v>
      </c>
      <c r="J18" s="272">
        <f t="shared" si="1"/>
        <v>0.60356242736069576</v>
      </c>
      <c r="K18" s="273">
        <v>76577</v>
      </c>
      <c r="L18" s="257"/>
      <c r="M18" s="88"/>
      <c r="N18" s="79"/>
      <c r="O18" s="88"/>
    </row>
    <row r="19" spans="1:16" ht="15" customHeight="1" thickBot="1" x14ac:dyDescent="0.25">
      <c r="B19" s="486" t="s">
        <v>29</v>
      </c>
      <c r="C19" s="487"/>
      <c r="D19" s="487"/>
      <c r="E19" s="487"/>
      <c r="F19" s="488"/>
      <c r="G19" s="165">
        <f>SUM(G14:G18)</f>
        <v>49343</v>
      </c>
      <c r="H19" s="167">
        <f>SUM(H14:H18)</f>
        <v>106378</v>
      </c>
      <c r="I19" s="274">
        <f>G19+H19</f>
        <v>155721</v>
      </c>
      <c r="J19" s="275">
        <f>I19/K19</f>
        <v>0.53926549270167778</v>
      </c>
      <c r="K19" s="276">
        <f>SUM(K14:K18)</f>
        <v>288765</v>
      </c>
      <c r="M19" s="85"/>
      <c r="N19" s="86"/>
      <c r="O19" s="85"/>
      <c r="P19" s="86"/>
    </row>
    <row r="20" spans="1:16" ht="15" customHeight="1" x14ac:dyDescent="0.2">
      <c r="B20" s="65" t="s">
        <v>133</v>
      </c>
    </row>
    <row r="21" spans="1:16" ht="10.5" customHeight="1" x14ac:dyDescent="0.2">
      <c r="B21" s="4"/>
    </row>
    <row r="22" spans="1:16" ht="10.5" customHeight="1" x14ac:dyDescent="0.2"/>
    <row r="23" spans="1:16" ht="10.5" customHeight="1" x14ac:dyDescent="0.2"/>
    <row r="24" spans="1:16" ht="10.5" customHeight="1" x14ac:dyDescent="0.2"/>
    <row r="25" spans="1:16" ht="10.5" customHeight="1" x14ac:dyDescent="0.2"/>
    <row r="26" spans="1:16" ht="10.5" customHeight="1" x14ac:dyDescent="0.2"/>
    <row r="27" spans="1:16" ht="10.5" customHeight="1" x14ac:dyDescent="0.2"/>
    <row r="28" spans="1:16" ht="10.5" customHeight="1" x14ac:dyDescent="0.2"/>
    <row r="29" spans="1:16" ht="10.5" customHeight="1" x14ac:dyDescent="0.2"/>
    <row r="30" spans="1:16" ht="10.5" customHeight="1" x14ac:dyDescent="0.2"/>
    <row r="31" spans="1:16" ht="10.5" customHeight="1" x14ac:dyDescent="0.2"/>
    <row r="32" spans="1:16" ht="10.5" customHeight="1" x14ac:dyDescent="0.2"/>
    <row r="33" spans="2:8" ht="10.5" customHeight="1" x14ac:dyDescent="0.2"/>
    <row r="34" spans="2:8" ht="10.5" customHeight="1" x14ac:dyDescent="0.2"/>
    <row r="35" spans="2:8" ht="10.5" customHeight="1" x14ac:dyDescent="0.2"/>
    <row r="36" spans="2:8" ht="10.5" customHeight="1" x14ac:dyDescent="0.2"/>
    <row r="37" spans="2:8" ht="10.5" customHeight="1" x14ac:dyDescent="0.2"/>
    <row r="38" spans="2:8" ht="10.5" customHeight="1" x14ac:dyDescent="0.2"/>
    <row r="39" spans="2:8" ht="10.5" customHeight="1" x14ac:dyDescent="0.2"/>
    <row r="40" spans="2:8" ht="10.5" customHeight="1" x14ac:dyDescent="0.2"/>
    <row r="41" spans="2:8" ht="10.5" customHeight="1" x14ac:dyDescent="0.2"/>
    <row r="42" spans="2:8" ht="10.5" customHeight="1" x14ac:dyDescent="0.2"/>
    <row r="43" spans="2:8" ht="10.5" customHeight="1" x14ac:dyDescent="0.2"/>
    <row r="44" spans="2:8" ht="10.5" customHeight="1" x14ac:dyDescent="0.2"/>
    <row r="45" spans="2:8" ht="10.5" customHeight="1" x14ac:dyDescent="0.2">
      <c r="B45" s="12"/>
      <c r="G45" s="12"/>
      <c r="H45" s="12"/>
    </row>
    <row r="46" spans="2:8" ht="10.5" customHeight="1" x14ac:dyDescent="0.2">
      <c r="B46" s="12"/>
      <c r="G46" s="103"/>
      <c r="H46" s="103"/>
    </row>
    <row r="47" spans="2:8" ht="10.5" customHeight="1" x14ac:dyDescent="0.2">
      <c r="B47" s="12"/>
      <c r="G47" s="12"/>
      <c r="H47" s="103"/>
    </row>
    <row r="48" spans="2:8" ht="10.5" customHeight="1" x14ac:dyDescent="0.2">
      <c r="B48" s="12"/>
      <c r="G48" s="12"/>
      <c r="H48" s="103"/>
    </row>
    <row r="49" spans="2:8" ht="10.5" customHeight="1" x14ac:dyDescent="0.2">
      <c r="B49" s="12"/>
      <c r="G49" s="12"/>
      <c r="H49" s="12"/>
    </row>
    <row r="50" spans="2:8" ht="10.5" customHeight="1" x14ac:dyDescent="0.2">
      <c r="B50" s="12"/>
    </row>
    <row r="51" spans="2:8" ht="10.5" customHeight="1" x14ac:dyDescent="0.2">
      <c r="B51" s="12"/>
      <c r="G51" s="12"/>
      <c r="H51" s="12"/>
    </row>
    <row r="52" spans="2:8" ht="10.5" customHeight="1" x14ac:dyDescent="0.2"/>
    <row r="53" spans="2:8" ht="10.5" customHeight="1" x14ac:dyDescent="0.2">
      <c r="B53" s="12"/>
      <c r="G53" s="12"/>
      <c r="H53" s="12"/>
    </row>
    <row r="54" spans="2:8" ht="10.5" customHeight="1" x14ac:dyDescent="0.2">
      <c r="B54" s="12"/>
      <c r="G54" s="103"/>
      <c r="H54" s="103"/>
    </row>
    <row r="55" spans="2:8" ht="10.5" customHeight="1" x14ac:dyDescent="0.2">
      <c r="B55" s="12"/>
      <c r="G55" s="12"/>
      <c r="H55" s="12"/>
    </row>
    <row r="56" spans="2:8" ht="10.5" customHeight="1" x14ac:dyDescent="0.2">
      <c r="B56" s="12"/>
      <c r="G56" s="12"/>
      <c r="H56" s="12"/>
    </row>
    <row r="57" spans="2:8" ht="10.5" customHeight="1" x14ac:dyDescent="0.2">
      <c r="B57" s="12"/>
      <c r="G57" s="12"/>
      <c r="H57" s="12"/>
    </row>
    <row r="58" spans="2:8" ht="10.5" customHeight="1" x14ac:dyDescent="0.2">
      <c r="B58" s="12"/>
    </row>
    <row r="59" spans="2:8" ht="10.5" customHeight="1" x14ac:dyDescent="0.2">
      <c r="B59" s="12"/>
      <c r="G59" s="12"/>
      <c r="H59" s="12"/>
    </row>
    <row r="60" spans="2:8" ht="10.5" customHeight="1" x14ac:dyDescent="0.2"/>
    <row r="61" spans="2:8" ht="10.5" customHeight="1" x14ac:dyDescent="0.2">
      <c r="B61" s="12"/>
    </row>
    <row r="62" spans="2:8" ht="10.5" customHeight="1" x14ac:dyDescent="0.2">
      <c r="B62" s="12"/>
    </row>
    <row r="63" spans="2:8" ht="10.5" customHeight="1" x14ac:dyDescent="0.2">
      <c r="B63" s="12"/>
    </row>
    <row r="64" spans="2:8" ht="10.5" customHeight="1" x14ac:dyDescent="0.2">
      <c r="B64" s="12"/>
    </row>
    <row r="65" spans="2:2" ht="10.5" customHeight="1" x14ac:dyDescent="0.2">
      <c r="B65" s="12"/>
    </row>
    <row r="66" spans="2:2" ht="10.5" customHeight="1" x14ac:dyDescent="0.2">
      <c r="B66" s="12"/>
    </row>
    <row r="67" spans="2:2" ht="10.5" customHeight="1" x14ac:dyDescent="0.2">
      <c r="B67" s="12"/>
    </row>
    <row r="68" spans="2:2" ht="10.5" customHeight="1" x14ac:dyDescent="0.2"/>
    <row r="69" spans="2:2" ht="10.5" customHeight="1" x14ac:dyDescent="0.2"/>
    <row r="70" spans="2:2" ht="10.5" customHeight="1" x14ac:dyDescent="0.2"/>
    <row r="71" spans="2:2" ht="10.5" customHeight="1" x14ac:dyDescent="0.2"/>
    <row r="72" spans="2:2" ht="10.5" customHeight="1" x14ac:dyDescent="0.2"/>
    <row r="73" spans="2:2" ht="10.5" customHeight="1" x14ac:dyDescent="0.2"/>
    <row r="74" spans="2:2" ht="10.5" customHeight="1" x14ac:dyDescent="0.2"/>
    <row r="75" spans="2:2" ht="10.5" customHeight="1" x14ac:dyDescent="0.2"/>
    <row r="76" spans="2:2" ht="10.5" customHeight="1" x14ac:dyDescent="0.2"/>
    <row r="77" spans="2:2" ht="10.5" customHeight="1" x14ac:dyDescent="0.2"/>
    <row r="78" spans="2:2" ht="10.5" customHeight="1" x14ac:dyDescent="0.2"/>
    <row r="79" spans="2:2" ht="10.5" customHeight="1" x14ac:dyDescent="0.2"/>
    <row r="80" spans="2:2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</sheetData>
  <mergeCells count="11">
    <mergeCell ref="B14:F14"/>
    <mergeCell ref="B9:K9"/>
    <mergeCell ref="B10:F13"/>
    <mergeCell ref="G10:J11"/>
    <mergeCell ref="K10:K12"/>
    <mergeCell ref="I12:J12"/>
    <mergeCell ref="B15:F15"/>
    <mergeCell ref="B16:F16"/>
    <mergeCell ref="B17:F17"/>
    <mergeCell ref="B18:F18"/>
    <mergeCell ref="B19:F19"/>
  </mergeCells>
  <conditionalFormatting sqref="G14:G18">
    <cfRule type="colorScale" priority="5">
      <colorScale>
        <cfvo type="min"/>
        <cfvo type="max"/>
        <color rgb="FFFCFCFF"/>
        <color rgb="FF63BE7B"/>
      </colorScale>
    </cfRule>
  </conditionalFormatting>
  <conditionalFormatting sqref="H14:H18">
    <cfRule type="colorScale" priority="4">
      <colorScale>
        <cfvo type="min"/>
        <cfvo type="max"/>
        <color rgb="FFFCFCFF"/>
        <color rgb="FF63BE7B"/>
      </colorScale>
    </cfRule>
  </conditionalFormatting>
  <conditionalFormatting sqref="J14:J18">
    <cfRule type="colorScale" priority="6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AC8C6D49-7A8C-4EF7-B12A-5F7B64C04ED3}"/>
  </hyperlinks>
  <pageMargins left="0.7" right="0.7" top="0.75" bottom="0.75" header="0.3" footer="0.3"/>
  <pageSetup paperSize="9" scale="78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6A5F-DDB0-4552-83B4-C82A02FBC374}">
  <sheetPr codeName="Hoja25">
    <tabColor theme="4" tint="0.39997558519241921"/>
    <pageSetUpPr fitToPage="1"/>
  </sheetPr>
  <dimension ref="A1:X1000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140625" customWidth="1"/>
    <col min="7" max="7" width="7.42578125" customWidth="1"/>
    <col min="8" max="8" width="11.140625" customWidth="1"/>
    <col min="9" max="9" width="7.42578125" customWidth="1"/>
    <col min="10" max="10" width="9.85546875" customWidth="1"/>
    <col min="11" max="33" width="7.42578125" customWidth="1"/>
    <col min="34" max="42" width="8.5703125" customWidth="1"/>
  </cols>
  <sheetData>
    <row r="1" spans="1:24" ht="10.5" customHeight="1" x14ac:dyDescent="0.2">
      <c r="P1" s="41"/>
    </row>
    <row r="2" spans="1:24" ht="10.5" customHeight="1" x14ac:dyDescent="0.2">
      <c r="B2" s="1" t="s">
        <v>0</v>
      </c>
      <c r="C2" s="1"/>
      <c r="D2" s="1"/>
      <c r="E2" s="1"/>
      <c r="F2" s="1"/>
      <c r="P2" s="41"/>
    </row>
    <row r="3" spans="1:24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4" ht="10.5" customHeight="1" x14ac:dyDescent="0.2">
      <c r="A4" s="3"/>
      <c r="V4" s="12"/>
      <c r="W4" s="12"/>
      <c r="X4" s="12"/>
    </row>
    <row r="5" spans="1:24" x14ac:dyDescent="0.2">
      <c r="A5" s="460" t="s">
        <v>99</v>
      </c>
    </row>
    <row r="6" spans="1:24" ht="15" customHeight="1" thickBot="1" x14ac:dyDescent="0.25">
      <c r="A6" s="75"/>
      <c r="G6" s="80"/>
      <c r="R6" s="12"/>
      <c r="S6" s="12"/>
      <c r="T6" s="12"/>
      <c r="U6" s="12"/>
    </row>
    <row r="7" spans="1:24" ht="15" customHeight="1" thickBot="1" x14ac:dyDescent="0.25">
      <c r="A7" s="75"/>
      <c r="B7" s="563" t="s">
        <v>4</v>
      </c>
      <c r="C7" s="564"/>
      <c r="D7" s="564"/>
      <c r="E7" s="564"/>
      <c r="F7" s="564"/>
      <c r="G7" s="564"/>
      <c r="H7" s="564"/>
      <c r="I7" s="564"/>
      <c r="J7" s="564"/>
      <c r="K7" s="565"/>
    </row>
    <row r="8" spans="1:24" ht="15" customHeight="1" thickBot="1" x14ac:dyDescent="0.25">
      <c r="A8" s="75"/>
      <c r="B8" s="466" t="s">
        <v>40</v>
      </c>
      <c r="C8" s="484"/>
      <c r="D8" s="484"/>
      <c r="E8" s="484"/>
      <c r="F8" s="484"/>
      <c r="G8" s="468" t="s">
        <v>120</v>
      </c>
      <c r="H8" s="468"/>
      <c r="I8" s="468"/>
      <c r="J8" s="468"/>
      <c r="K8" s="469"/>
    </row>
    <row r="9" spans="1:24" ht="15" customHeight="1" thickBot="1" x14ac:dyDescent="0.25">
      <c r="B9" s="466"/>
      <c r="C9" s="484"/>
      <c r="D9" s="484"/>
      <c r="E9" s="484"/>
      <c r="F9" s="484"/>
      <c r="G9" s="566" t="s">
        <v>120</v>
      </c>
      <c r="H9" s="567"/>
      <c r="I9" s="566" t="s">
        <v>121</v>
      </c>
      <c r="J9" s="567"/>
      <c r="K9" s="438" t="s">
        <v>7</v>
      </c>
    </row>
    <row r="10" spans="1:24" ht="15" customHeight="1" x14ac:dyDescent="0.2">
      <c r="B10" s="467"/>
      <c r="C10" s="485"/>
      <c r="D10" s="485"/>
      <c r="E10" s="485"/>
      <c r="F10" s="485"/>
      <c r="G10" s="149" t="s">
        <v>8</v>
      </c>
      <c r="H10" s="149" t="s">
        <v>63</v>
      </c>
      <c r="I10" s="149" t="s">
        <v>8</v>
      </c>
      <c r="J10" s="439" t="s">
        <v>63</v>
      </c>
      <c r="K10" s="76" t="s">
        <v>8</v>
      </c>
    </row>
    <row r="11" spans="1:24" ht="15" customHeight="1" x14ac:dyDescent="0.2">
      <c r="A11" s="12"/>
      <c r="B11" s="509" t="s">
        <v>43</v>
      </c>
      <c r="C11" s="510"/>
      <c r="D11" s="510"/>
      <c r="E11" s="510"/>
      <c r="F11" s="511"/>
      <c r="G11" s="284">
        <v>17519</v>
      </c>
      <c r="H11" s="441">
        <f>G11/$K11</f>
        <v>0.97740459718812767</v>
      </c>
      <c r="I11" s="284">
        <v>405</v>
      </c>
      <c r="J11" s="441">
        <f>I11/$K11</f>
        <v>2.2595402811872351E-2</v>
      </c>
      <c r="K11" s="284">
        <f>G11+I11</f>
        <v>17924</v>
      </c>
    </row>
    <row r="12" spans="1:24" ht="15" customHeight="1" x14ac:dyDescent="0.2">
      <c r="A12" s="12"/>
      <c r="B12" s="502" t="s">
        <v>44</v>
      </c>
      <c r="C12" s="503"/>
      <c r="D12" s="503"/>
      <c r="E12" s="503"/>
      <c r="F12" s="504"/>
      <c r="G12" s="287">
        <v>5794</v>
      </c>
      <c r="H12" s="442">
        <f t="shared" ref="H12:H16" si="0">G12/$K12</f>
        <v>0.97492848729597847</v>
      </c>
      <c r="I12" s="287">
        <v>149</v>
      </c>
      <c r="J12" s="442">
        <f t="shared" ref="J12:J16" si="1">I12/$K12</f>
        <v>2.507151270402154E-2</v>
      </c>
      <c r="K12" s="287">
        <f t="shared" ref="K12:K16" si="2">G12+I12</f>
        <v>5943</v>
      </c>
    </row>
    <row r="13" spans="1:24" ht="15" customHeight="1" x14ac:dyDescent="0.2">
      <c r="A13" s="12"/>
      <c r="B13" s="502" t="s">
        <v>46</v>
      </c>
      <c r="C13" s="503"/>
      <c r="D13" s="503"/>
      <c r="E13" s="503"/>
      <c r="F13" s="504"/>
      <c r="G13" s="287">
        <v>37439</v>
      </c>
      <c r="H13" s="442">
        <f t="shared" si="0"/>
        <v>0.91072514534530147</v>
      </c>
      <c r="I13" s="287">
        <v>3670</v>
      </c>
      <c r="J13" s="442">
        <f t="shared" si="1"/>
        <v>8.9274854654698491E-2</v>
      </c>
      <c r="K13" s="287">
        <f t="shared" si="2"/>
        <v>41109</v>
      </c>
    </row>
    <row r="14" spans="1:24" ht="15" customHeight="1" x14ac:dyDescent="0.2">
      <c r="A14" s="12"/>
      <c r="B14" s="502" t="s">
        <v>47</v>
      </c>
      <c r="C14" s="503"/>
      <c r="D14" s="503"/>
      <c r="E14" s="503"/>
      <c r="F14" s="504"/>
      <c r="G14" s="287">
        <v>87673</v>
      </c>
      <c r="H14" s="442">
        <f t="shared" si="0"/>
        <v>0.96462679341607249</v>
      </c>
      <c r="I14" s="287">
        <v>3215</v>
      </c>
      <c r="J14" s="442">
        <f t="shared" si="1"/>
        <v>3.5373206583927473E-2</v>
      </c>
      <c r="K14" s="287">
        <f t="shared" si="2"/>
        <v>90888</v>
      </c>
    </row>
    <row r="15" spans="1:24" ht="15" customHeight="1" x14ac:dyDescent="0.2">
      <c r="A15" s="12"/>
      <c r="B15" s="491" t="s">
        <v>48</v>
      </c>
      <c r="C15" s="492"/>
      <c r="D15" s="492"/>
      <c r="E15" s="492"/>
      <c r="F15" s="493"/>
      <c r="G15" s="287">
        <v>48549</v>
      </c>
      <c r="H15" s="442">
        <f t="shared" si="0"/>
        <v>0.95886000948017069</v>
      </c>
      <c r="I15" s="287">
        <v>2083</v>
      </c>
      <c r="J15" s="442">
        <f t="shared" si="1"/>
        <v>4.1139990519829354E-2</v>
      </c>
      <c r="K15" s="287">
        <f t="shared" si="2"/>
        <v>50632</v>
      </c>
    </row>
    <row r="16" spans="1:24" ht="15" customHeight="1" thickBot="1" x14ac:dyDescent="0.25">
      <c r="B16" s="560" t="s">
        <v>29</v>
      </c>
      <c r="C16" s="561"/>
      <c r="D16" s="561"/>
      <c r="E16" s="561"/>
      <c r="F16" s="562"/>
      <c r="G16" s="292">
        <v>196974</v>
      </c>
      <c r="H16" s="443">
        <f t="shared" si="0"/>
        <v>0.95388772663877264</v>
      </c>
      <c r="I16" s="292">
        <v>9522</v>
      </c>
      <c r="J16" s="443">
        <f t="shared" si="1"/>
        <v>4.6112273361227335E-2</v>
      </c>
      <c r="K16" s="292">
        <f t="shared" si="2"/>
        <v>206496</v>
      </c>
    </row>
    <row r="17" spans="1:6" ht="15" customHeight="1" x14ac:dyDescent="0.2">
      <c r="B17" s="293" t="s">
        <v>133</v>
      </c>
    </row>
    <row r="18" spans="1:6" ht="15" customHeight="1" x14ac:dyDescent="0.2">
      <c r="A18" s="92"/>
      <c r="B18" s="4"/>
      <c r="C18" s="4"/>
      <c r="D18" s="4"/>
      <c r="E18" s="4"/>
      <c r="F18" s="4"/>
    </row>
    <row r="19" spans="1:6" ht="10.5" customHeight="1" x14ac:dyDescent="0.2">
      <c r="A19" s="92"/>
    </row>
    <row r="20" spans="1:6" ht="10.5" customHeight="1" x14ac:dyDescent="0.2">
      <c r="A20" s="92"/>
    </row>
    <row r="21" spans="1:6" ht="10.5" customHeight="1" x14ac:dyDescent="0.2">
      <c r="A21" s="92"/>
    </row>
    <row r="22" spans="1:6" ht="10.5" customHeight="1" x14ac:dyDescent="0.2"/>
    <row r="23" spans="1:6" ht="10.5" customHeight="1" x14ac:dyDescent="0.2"/>
    <row r="24" spans="1:6" ht="10.5" customHeight="1" x14ac:dyDescent="0.2"/>
    <row r="25" spans="1:6" ht="10.5" customHeight="1" x14ac:dyDescent="0.2"/>
    <row r="26" spans="1:6" ht="10.5" customHeight="1" x14ac:dyDescent="0.2"/>
    <row r="27" spans="1:6" ht="10.5" customHeight="1" x14ac:dyDescent="0.2"/>
    <row r="28" spans="1:6" ht="10.5" customHeight="1" x14ac:dyDescent="0.2"/>
    <row r="29" spans="1:6" ht="10.5" customHeight="1" x14ac:dyDescent="0.2"/>
    <row r="30" spans="1:6" ht="10.5" customHeight="1" x14ac:dyDescent="0.2"/>
    <row r="31" spans="1:6" ht="10.5" customHeight="1" x14ac:dyDescent="0.2"/>
    <row r="32" spans="1:6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  <row r="995" ht="10.5" customHeight="1" x14ac:dyDescent="0.2"/>
    <row r="996" ht="10.5" customHeight="1" x14ac:dyDescent="0.2"/>
    <row r="997" ht="10.5" customHeight="1" x14ac:dyDescent="0.2"/>
    <row r="998" ht="10.5" customHeight="1" x14ac:dyDescent="0.2"/>
    <row r="999" ht="10.5" customHeight="1" x14ac:dyDescent="0.2"/>
    <row r="1000" ht="10.5" customHeight="1" x14ac:dyDescent="0.2"/>
  </sheetData>
  <mergeCells count="11">
    <mergeCell ref="B16:F16"/>
    <mergeCell ref="B7:K7"/>
    <mergeCell ref="B11:F11"/>
    <mergeCell ref="B12:F12"/>
    <mergeCell ref="B13:F13"/>
    <mergeCell ref="B14:F14"/>
    <mergeCell ref="B15:F15"/>
    <mergeCell ref="B8:F10"/>
    <mergeCell ref="G8:K8"/>
    <mergeCell ref="G9:H9"/>
    <mergeCell ref="I9:J9"/>
  </mergeCells>
  <hyperlinks>
    <hyperlink ref="B2" location="Índice!A1" display="Informe censo de centros residenciales de servicios sociales" xr:uid="{954A78B3-1DEE-48E2-A2A7-34F9F38A72D0}"/>
  </hyperlinks>
  <pageMargins left="0.7" right="0.7" top="0.75" bottom="0.75" header="0.3" footer="0.3"/>
  <pageSetup paperSize="9" scale="51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1D23-9A3B-4E20-A2A1-737058B43649}">
  <sheetPr codeName="Hoja26">
    <tabColor theme="4" tint="0.39997558519241921"/>
    <pageSetUpPr fitToPage="1"/>
  </sheetPr>
  <dimension ref="A1:X792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140625" customWidth="1"/>
    <col min="7" max="33" width="7.42578125" customWidth="1"/>
    <col min="34" max="42" width="8.5703125" customWidth="1"/>
  </cols>
  <sheetData>
    <row r="1" spans="1:24" ht="10.5" customHeight="1" x14ac:dyDescent="0.2">
      <c r="P1" s="41"/>
    </row>
    <row r="2" spans="1:24" ht="10.5" customHeight="1" x14ac:dyDescent="0.2">
      <c r="B2" s="1" t="s">
        <v>0</v>
      </c>
      <c r="C2" s="1"/>
      <c r="D2" s="1"/>
      <c r="E2" s="1"/>
      <c r="F2" s="1"/>
      <c r="P2" s="41"/>
    </row>
    <row r="3" spans="1:24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4" ht="10.5" customHeight="1" x14ac:dyDescent="0.2">
      <c r="A4" s="3"/>
      <c r="V4" s="12"/>
      <c r="W4" s="12"/>
      <c r="X4" s="12"/>
    </row>
    <row r="5" spans="1:24" x14ac:dyDescent="0.2">
      <c r="A5" s="460" t="s">
        <v>100</v>
      </c>
    </row>
    <row r="6" spans="1:24" ht="15" customHeight="1" thickBot="1" x14ac:dyDescent="0.25">
      <c r="A6" s="75"/>
      <c r="G6" s="80"/>
      <c r="R6" s="12"/>
      <c r="S6" s="12"/>
      <c r="T6" s="12"/>
      <c r="U6" s="12"/>
    </row>
    <row r="7" spans="1:24" ht="15" customHeight="1" thickBot="1" x14ac:dyDescent="0.25">
      <c r="A7" s="75"/>
      <c r="B7" s="568" t="s">
        <v>4</v>
      </c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4"/>
    </row>
    <row r="8" spans="1:24" ht="15" customHeight="1" thickBot="1" x14ac:dyDescent="0.25">
      <c r="A8" s="75"/>
      <c r="B8" s="466" t="s">
        <v>40</v>
      </c>
      <c r="C8" s="484"/>
      <c r="D8" s="484"/>
      <c r="E8" s="484"/>
      <c r="F8" s="484"/>
      <c r="G8" s="468" t="s">
        <v>120</v>
      </c>
      <c r="H8" s="468"/>
      <c r="I8" s="468"/>
      <c r="J8" s="468"/>
      <c r="K8" s="468"/>
      <c r="L8" s="468" t="s">
        <v>121</v>
      </c>
      <c r="M8" s="468"/>
      <c r="N8" s="468"/>
      <c r="O8" s="468"/>
      <c r="P8" s="468"/>
      <c r="Q8" s="468" t="s">
        <v>7</v>
      </c>
      <c r="R8" s="468"/>
      <c r="S8" s="468"/>
      <c r="T8" s="468"/>
      <c r="U8" s="469"/>
    </row>
    <row r="9" spans="1:24" ht="15" customHeight="1" thickBot="1" x14ac:dyDescent="0.25">
      <c r="B9" s="466"/>
      <c r="C9" s="484"/>
      <c r="D9" s="484"/>
      <c r="E9" s="484"/>
      <c r="F9" s="484"/>
      <c r="G9" s="468" t="s">
        <v>141</v>
      </c>
      <c r="H9" s="468"/>
      <c r="I9" s="468" t="s">
        <v>142</v>
      </c>
      <c r="J9" s="468"/>
      <c r="K9" s="18" t="s">
        <v>7</v>
      </c>
      <c r="L9" s="468" t="s">
        <v>141</v>
      </c>
      <c r="M9" s="468"/>
      <c r="N9" s="468" t="s">
        <v>142</v>
      </c>
      <c r="O9" s="468"/>
      <c r="P9" s="18" t="s">
        <v>7</v>
      </c>
      <c r="Q9" s="468" t="s">
        <v>141</v>
      </c>
      <c r="R9" s="468"/>
      <c r="S9" s="468" t="s">
        <v>142</v>
      </c>
      <c r="T9" s="468"/>
      <c r="U9" s="19" t="s">
        <v>7</v>
      </c>
    </row>
    <row r="10" spans="1:24" ht="15" customHeight="1" x14ac:dyDescent="0.2">
      <c r="B10" s="467"/>
      <c r="C10" s="485"/>
      <c r="D10" s="485"/>
      <c r="E10" s="485"/>
      <c r="F10" s="485"/>
      <c r="G10" s="21" t="s">
        <v>8</v>
      </c>
      <c r="H10" s="21" t="s">
        <v>63</v>
      </c>
      <c r="I10" s="21" t="s">
        <v>8</v>
      </c>
      <c r="J10" s="21" t="s">
        <v>63</v>
      </c>
      <c r="K10" s="149" t="s">
        <v>8</v>
      </c>
      <c r="L10" s="21" t="s">
        <v>8</v>
      </c>
      <c r="M10" s="21" t="s">
        <v>63</v>
      </c>
      <c r="N10" s="21" t="s">
        <v>8</v>
      </c>
      <c r="O10" s="21" t="s">
        <v>63</v>
      </c>
      <c r="P10" s="149" t="s">
        <v>8</v>
      </c>
      <c r="Q10" s="21" t="s">
        <v>8</v>
      </c>
      <c r="R10" s="21" t="s">
        <v>63</v>
      </c>
      <c r="S10" s="21" t="s">
        <v>8</v>
      </c>
      <c r="T10" s="21" t="s">
        <v>63</v>
      </c>
      <c r="U10" s="76" t="s">
        <v>8</v>
      </c>
    </row>
    <row r="11" spans="1:24" ht="15" customHeight="1" x14ac:dyDescent="0.2">
      <c r="A11" s="12"/>
      <c r="B11" s="509" t="s">
        <v>43</v>
      </c>
      <c r="C11" s="510"/>
      <c r="D11" s="510"/>
      <c r="E11" s="510"/>
      <c r="F11" s="511"/>
      <c r="G11" s="51">
        <v>2092</v>
      </c>
      <c r="H11" s="52">
        <f t="shared" ref="H11:H16" si="0">IF(G11=0,"-",G11/$K11)</f>
        <v>0.11941320851646783</v>
      </c>
      <c r="I11" s="283">
        <v>15427</v>
      </c>
      <c r="J11" s="52">
        <f t="shared" ref="J11:J16" si="1">IF(I11=0,"-",I11/$K11)</f>
        <v>0.88058679148353214</v>
      </c>
      <c r="K11" s="284">
        <f>G11+I11</f>
        <v>17519</v>
      </c>
      <c r="L11" s="51">
        <v>113</v>
      </c>
      <c r="M11" s="254">
        <f t="shared" ref="M11:M16" si="2">IF(L11=0,"-",L11/$P11)</f>
        <v>0.27901234567901234</v>
      </c>
      <c r="N11" s="216">
        <v>292</v>
      </c>
      <c r="O11" s="254">
        <f t="shared" ref="O11:O16" si="3">IF(N11=0,"-",N11/$P11)</f>
        <v>0.72098765432098766</v>
      </c>
      <c r="P11" s="284">
        <f>L11+N11</f>
        <v>405</v>
      </c>
      <c r="Q11" s="218">
        <f>G11+L11</f>
        <v>2205</v>
      </c>
      <c r="R11" s="250">
        <f>Q11/$U11</f>
        <v>0.12301941530908279</v>
      </c>
      <c r="S11" s="285">
        <f>I11+N11</f>
        <v>15719</v>
      </c>
      <c r="T11" s="250">
        <f>S11/$U11</f>
        <v>0.87698058469091722</v>
      </c>
      <c r="U11" s="284">
        <f>K11+P11</f>
        <v>17924</v>
      </c>
    </row>
    <row r="12" spans="1:24" ht="15" customHeight="1" x14ac:dyDescent="0.2">
      <c r="A12" s="12"/>
      <c r="B12" s="502" t="s">
        <v>44</v>
      </c>
      <c r="C12" s="503"/>
      <c r="D12" s="503"/>
      <c r="E12" s="503"/>
      <c r="F12" s="504"/>
      <c r="G12" s="68">
        <v>794</v>
      </c>
      <c r="H12" s="58">
        <f t="shared" si="0"/>
        <v>0.13703831549879186</v>
      </c>
      <c r="I12" s="286">
        <v>5000</v>
      </c>
      <c r="J12" s="58">
        <f t="shared" si="1"/>
        <v>0.86296168450120814</v>
      </c>
      <c r="K12" s="287">
        <f>G12+I12</f>
        <v>5794</v>
      </c>
      <c r="L12" s="68">
        <v>34</v>
      </c>
      <c r="M12" s="58">
        <f t="shared" si="2"/>
        <v>0.22818791946308725</v>
      </c>
      <c r="N12" s="286">
        <v>115</v>
      </c>
      <c r="O12" s="58">
        <f t="shared" si="3"/>
        <v>0.77181208053691275</v>
      </c>
      <c r="P12" s="287">
        <f>L12+N12</f>
        <v>149</v>
      </c>
      <c r="Q12" s="288">
        <f t="shared" ref="Q12:Q15" si="4">G12+L12</f>
        <v>828</v>
      </c>
      <c r="R12" s="249">
        <f t="shared" ref="R12:R15" si="5">Q12/$U12</f>
        <v>0.13932357395254921</v>
      </c>
      <c r="S12" s="289">
        <f t="shared" ref="S12:S15" si="6">I12+N12</f>
        <v>5115</v>
      </c>
      <c r="T12" s="249">
        <f t="shared" ref="T12:T16" si="7">S12/$U12</f>
        <v>0.86067642604745076</v>
      </c>
      <c r="U12" s="287">
        <f t="shared" ref="U12:U15" si="8">K12+P12</f>
        <v>5943</v>
      </c>
    </row>
    <row r="13" spans="1:24" ht="15" customHeight="1" x14ac:dyDescent="0.2">
      <c r="A13" s="12"/>
      <c r="B13" s="502" t="s">
        <v>46</v>
      </c>
      <c r="C13" s="503"/>
      <c r="D13" s="503"/>
      <c r="E13" s="503"/>
      <c r="F13" s="504"/>
      <c r="G13" s="68">
        <v>5856</v>
      </c>
      <c r="H13" s="58">
        <f t="shared" si="0"/>
        <v>0.15641443414621117</v>
      </c>
      <c r="I13" s="286">
        <v>31583</v>
      </c>
      <c r="J13" s="58">
        <f t="shared" si="1"/>
        <v>0.84358556585378885</v>
      </c>
      <c r="K13" s="287">
        <f t="shared" ref="K13:K15" si="9">G13+I13</f>
        <v>37439</v>
      </c>
      <c r="L13" s="68">
        <v>660</v>
      </c>
      <c r="M13" s="58">
        <f t="shared" si="2"/>
        <v>0.17983651226158037</v>
      </c>
      <c r="N13" s="286">
        <v>3010</v>
      </c>
      <c r="O13" s="58">
        <f t="shared" si="3"/>
        <v>0.82016348773841963</v>
      </c>
      <c r="P13" s="287">
        <f t="shared" ref="P13:P15" si="10">L13+N13</f>
        <v>3670</v>
      </c>
      <c r="Q13" s="288">
        <f t="shared" si="4"/>
        <v>6516</v>
      </c>
      <c r="R13" s="249">
        <f t="shared" si="5"/>
        <v>0.15850543676567175</v>
      </c>
      <c r="S13" s="289">
        <f t="shared" si="6"/>
        <v>34593</v>
      </c>
      <c r="T13" s="249">
        <f t="shared" si="7"/>
        <v>0.84149456323432825</v>
      </c>
      <c r="U13" s="287">
        <f t="shared" si="8"/>
        <v>41109</v>
      </c>
    </row>
    <row r="14" spans="1:24" ht="15" customHeight="1" x14ac:dyDescent="0.2">
      <c r="A14" s="12"/>
      <c r="B14" s="502" t="s">
        <v>47</v>
      </c>
      <c r="C14" s="503"/>
      <c r="D14" s="503"/>
      <c r="E14" s="503"/>
      <c r="F14" s="504"/>
      <c r="G14" s="68">
        <v>11681</v>
      </c>
      <c r="H14" s="58">
        <f t="shared" si="0"/>
        <v>0.13323372075781598</v>
      </c>
      <c r="I14" s="286">
        <v>75992</v>
      </c>
      <c r="J14" s="58">
        <f t="shared" si="1"/>
        <v>0.86676627924218408</v>
      </c>
      <c r="K14" s="287">
        <f t="shared" si="9"/>
        <v>87673</v>
      </c>
      <c r="L14" s="68">
        <v>972</v>
      </c>
      <c r="M14" s="58">
        <f t="shared" si="2"/>
        <v>0.30233281493001557</v>
      </c>
      <c r="N14" s="286">
        <v>2243</v>
      </c>
      <c r="O14" s="58">
        <f t="shared" si="3"/>
        <v>0.69766718506998449</v>
      </c>
      <c r="P14" s="287">
        <f t="shared" si="10"/>
        <v>3215</v>
      </c>
      <c r="Q14" s="288">
        <f t="shared" si="4"/>
        <v>12653</v>
      </c>
      <c r="R14" s="249">
        <f t="shared" si="5"/>
        <v>0.13921529794912418</v>
      </c>
      <c r="S14" s="289">
        <f t="shared" si="6"/>
        <v>78235</v>
      </c>
      <c r="T14" s="249">
        <f t="shared" si="7"/>
        <v>0.86078470205087576</v>
      </c>
      <c r="U14" s="287">
        <f>K14+P14</f>
        <v>90888</v>
      </c>
    </row>
    <row r="15" spans="1:24" ht="15" customHeight="1" x14ac:dyDescent="0.2">
      <c r="A15" s="12"/>
      <c r="B15" s="491" t="s">
        <v>48</v>
      </c>
      <c r="C15" s="492"/>
      <c r="D15" s="492"/>
      <c r="E15" s="492"/>
      <c r="F15" s="493"/>
      <c r="G15" s="68">
        <v>5908</v>
      </c>
      <c r="H15" s="58">
        <f t="shared" si="0"/>
        <v>0.12169148695132752</v>
      </c>
      <c r="I15" s="290">
        <v>42641</v>
      </c>
      <c r="J15" s="58">
        <f t="shared" si="1"/>
        <v>0.87830851304867252</v>
      </c>
      <c r="K15" s="287">
        <f t="shared" si="9"/>
        <v>48549</v>
      </c>
      <c r="L15" s="68">
        <v>507</v>
      </c>
      <c r="M15" s="58">
        <f t="shared" si="2"/>
        <v>0.24339894383101296</v>
      </c>
      <c r="N15" s="286">
        <v>1576</v>
      </c>
      <c r="O15" s="58">
        <f t="shared" si="3"/>
        <v>0.75660105616898699</v>
      </c>
      <c r="P15" s="287">
        <f t="shared" si="10"/>
        <v>2083</v>
      </c>
      <c r="Q15" s="288">
        <f t="shared" si="4"/>
        <v>6415</v>
      </c>
      <c r="R15" s="249">
        <f t="shared" si="5"/>
        <v>0.12669853057355032</v>
      </c>
      <c r="S15" s="289">
        <f t="shared" si="6"/>
        <v>44217</v>
      </c>
      <c r="T15" s="249">
        <f t="shared" si="7"/>
        <v>0.87330146942644971</v>
      </c>
      <c r="U15" s="287">
        <f t="shared" si="8"/>
        <v>50632</v>
      </c>
    </row>
    <row r="16" spans="1:24" ht="15" customHeight="1" thickBot="1" x14ac:dyDescent="0.25">
      <c r="B16" s="486" t="s">
        <v>29</v>
      </c>
      <c r="C16" s="487"/>
      <c r="D16" s="487"/>
      <c r="E16" s="487"/>
      <c r="F16" s="488"/>
      <c r="G16" s="72">
        <f>SUM(G11:G15)</f>
        <v>26331</v>
      </c>
      <c r="H16" s="175">
        <f t="shared" si="0"/>
        <v>0.13367754119833075</v>
      </c>
      <c r="I16" s="291">
        <f>SUM(I11:I15)</f>
        <v>170643</v>
      </c>
      <c r="J16" s="175">
        <f t="shared" si="1"/>
        <v>0.86632245880166925</v>
      </c>
      <c r="K16" s="292">
        <f>SUM(K11:K15)</f>
        <v>196974</v>
      </c>
      <c r="L16" s="72">
        <f>SUM(L11:L15)</f>
        <v>2286</v>
      </c>
      <c r="M16" s="175">
        <f t="shared" si="2"/>
        <v>0.24007561436672967</v>
      </c>
      <c r="N16" s="291">
        <f>SUM(N11:N15)</f>
        <v>7236</v>
      </c>
      <c r="O16" s="175">
        <f t="shared" si="3"/>
        <v>0.75992438563327036</v>
      </c>
      <c r="P16" s="292">
        <f>SUM(P11:P15)</f>
        <v>9522</v>
      </c>
      <c r="Q16" s="72">
        <f>SUM(Q11:Q15)</f>
        <v>28617</v>
      </c>
      <c r="R16" s="175">
        <f>Q16/$U16</f>
        <v>0.13858379823337982</v>
      </c>
      <c r="S16" s="291">
        <f>SUM(S11:S15)</f>
        <v>177879</v>
      </c>
      <c r="T16" s="175">
        <f t="shared" si="7"/>
        <v>0.86141620176662015</v>
      </c>
      <c r="U16" s="292">
        <f>SUM(U11:U15)</f>
        <v>206496</v>
      </c>
    </row>
    <row r="17" spans="1:20" ht="15" customHeight="1" x14ac:dyDescent="0.2">
      <c r="B17" s="293" t="s">
        <v>133</v>
      </c>
    </row>
    <row r="18" spans="1:20" ht="15" customHeight="1" x14ac:dyDescent="0.2">
      <c r="A18" s="92"/>
      <c r="B18" s="4"/>
      <c r="C18" s="4"/>
      <c r="D18" s="4"/>
      <c r="E18" s="4"/>
      <c r="F18" s="4"/>
    </row>
    <row r="19" spans="1:20" ht="10.5" customHeight="1" x14ac:dyDescent="0.2">
      <c r="A19" s="92"/>
      <c r="B19" s="13"/>
      <c r="C19" s="13"/>
      <c r="D19" s="13"/>
      <c r="E19" s="13"/>
      <c r="F19" s="13"/>
    </row>
    <row r="20" spans="1:20" ht="10.5" customHeight="1" x14ac:dyDescent="0.2">
      <c r="A20" s="92"/>
      <c r="B20" s="13"/>
      <c r="C20" s="13"/>
      <c r="D20" s="13"/>
      <c r="E20" s="13"/>
      <c r="F20" s="13"/>
      <c r="T20" s="294"/>
    </row>
    <row r="21" spans="1:20" ht="10.5" customHeight="1" x14ac:dyDescent="0.2">
      <c r="A21" s="92"/>
      <c r="B21" s="42"/>
      <c r="C21" s="42"/>
      <c r="D21" s="42"/>
      <c r="E21" s="42"/>
      <c r="F21" s="42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6"/>
      <c r="T21" s="294"/>
    </row>
    <row r="22" spans="1:20" ht="10.5" customHeight="1" x14ac:dyDescent="0.2">
      <c r="B22" s="42"/>
      <c r="C22" s="42"/>
      <c r="D22" s="42"/>
      <c r="E22" s="42"/>
      <c r="F22" s="42"/>
      <c r="G22" s="97"/>
      <c r="H22" s="97"/>
      <c r="I22" s="97"/>
      <c r="J22" s="97"/>
      <c r="K22" s="11"/>
      <c r="L22" s="97"/>
      <c r="M22" s="97"/>
      <c r="N22" s="97"/>
      <c r="O22" s="97"/>
      <c r="P22" s="11"/>
      <c r="Q22" s="296"/>
    </row>
    <row r="23" spans="1:20" ht="10.5" customHeight="1" x14ac:dyDescent="0.2">
      <c r="B23" s="42"/>
      <c r="C23" s="42"/>
      <c r="D23" s="42"/>
      <c r="E23" s="42"/>
      <c r="F23" s="42"/>
      <c r="G23" s="297"/>
      <c r="H23" s="297"/>
      <c r="I23" s="297"/>
      <c r="J23" s="297"/>
      <c r="K23" s="11"/>
      <c r="L23" s="297"/>
      <c r="M23" s="297"/>
      <c r="N23" s="297"/>
      <c r="O23" s="297"/>
      <c r="P23" s="11"/>
      <c r="Q23" s="297"/>
    </row>
    <row r="24" spans="1:20" ht="10.5" customHeight="1" x14ac:dyDescent="0.2">
      <c r="B24" s="42"/>
      <c r="C24" s="42"/>
      <c r="D24" s="42"/>
      <c r="E24" s="42"/>
      <c r="F24" s="42"/>
      <c r="G24" s="90"/>
      <c r="H24" s="13"/>
      <c r="I24" s="90"/>
      <c r="J24" s="13"/>
      <c r="K24" s="277"/>
      <c r="L24" s="90"/>
      <c r="M24" s="13"/>
      <c r="N24" s="90"/>
      <c r="O24" s="13"/>
      <c r="P24" s="277"/>
      <c r="Q24" s="277"/>
    </row>
    <row r="25" spans="1:20" ht="10.5" customHeight="1" x14ac:dyDescent="0.2">
      <c r="B25" s="42"/>
      <c r="C25" s="42"/>
      <c r="D25" s="42"/>
      <c r="E25" s="42"/>
      <c r="F25" s="42"/>
      <c r="G25" s="43"/>
      <c r="H25" s="13"/>
      <c r="I25" s="43"/>
      <c r="J25" s="13"/>
      <c r="K25" s="277"/>
      <c r="L25" s="43"/>
      <c r="M25" s="13"/>
      <c r="N25" s="43"/>
      <c r="O25" s="13"/>
      <c r="P25" s="277"/>
      <c r="Q25" s="278"/>
    </row>
    <row r="26" spans="1:20" ht="10.5" customHeight="1" x14ac:dyDescent="0.2">
      <c r="B26" s="42"/>
      <c r="C26" s="42"/>
      <c r="D26" s="42"/>
      <c r="E26" s="42"/>
      <c r="F26" s="42"/>
      <c r="G26" s="43"/>
      <c r="H26" s="13"/>
      <c r="I26" s="43"/>
      <c r="J26" s="13"/>
      <c r="K26" s="277"/>
      <c r="L26" s="43"/>
      <c r="M26" s="13"/>
      <c r="N26" s="43"/>
      <c r="O26" s="13"/>
      <c r="P26" s="277"/>
      <c r="Q26" s="278"/>
    </row>
    <row r="27" spans="1:20" ht="10.5" customHeight="1" x14ac:dyDescent="0.2">
      <c r="B27" s="42"/>
      <c r="C27" s="42"/>
      <c r="D27" s="42"/>
      <c r="E27" s="42"/>
      <c r="F27" s="42"/>
      <c r="G27" s="43"/>
      <c r="H27" s="13"/>
      <c r="I27" s="43"/>
      <c r="J27" s="13"/>
      <c r="K27" s="277"/>
      <c r="L27" s="43"/>
      <c r="M27" s="13"/>
      <c r="N27" s="43"/>
      <c r="O27" s="13"/>
      <c r="P27" s="277"/>
      <c r="Q27" s="278"/>
    </row>
    <row r="28" spans="1:20" ht="10.5" customHeight="1" x14ac:dyDescent="0.2">
      <c r="B28" s="42"/>
      <c r="C28" s="42"/>
      <c r="D28" s="42"/>
      <c r="E28" s="42"/>
      <c r="F28" s="42"/>
      <c r="G28" s="43"/>
      <c r="H28" s="13"/>
      <c r="I28" s="43"/>
      <c r="J28" s="13"/>
      <c r="K28" s="277"/>
      <c r="L28" s="43"/>
      <c r="M28" s="13"/>
      <c r="N28" s="43"/>
      <c r="O28" s="13"/>
      <c r="P28" s="277"/>
      <c r="Q28" s="278"/>
    </row>
    <row r="29" spans="1:20" ht="10.5" customHeight="1" x14ac:dyDescent="0.2">
      <c r="B29" s="42"/>
      <c r="C29" s="42"/>
      <c r="D29" s="42"/>
      <c r="E29" s="42"/>
      <c r="F29" s="42"/>
      <c r="G29" s="43"/>
      <c r="H29" s="13"/>
      <c r="I29" s="43"/>
      <c r="J29" s="13"/>
      <c r="K29" s="277"/>
      <c r="L29" s="43"/>
      <c r="M29" s="13"/>
      <c r="N29" s="43"/>
      <c r="O29" s="13"/>
      <c r="P29" s="277"/>
      <c r="Q29" s="278"/>
    </row>
    <row r="30" spans="1:20" ht="10.5" customHeight="1" x14ac:dyDescent="0.2">
      <c r="B30" s="42"/>
      <c r="C30" s="42"/>
      <c r="D30" s="42"/>
      <c r="E30" s="42"/>
      <c r="F30" s="42"/>
      <c r="G30" s="43"/>
      <c r="H30" s="13"/>
      <c r="I30" s="43"/>
      <c r="J30" s="13"/>
      <c r="K30" s="277"/>
      <c r="L30" s="43"/>
      <c r="M30" s="13"/>
      <c r="N30" s="43"/>
      <c r="O30" s="13"/>
      <c r="P30" s="277"/>
      <c r="Q30" s="278"/>
    </row>
    <row r="31" spans="1:20" ht="10.5" customHeight="1" x14ac:dyDescent="0.2">
      <c r="B31" s="42"/>
      <c r="C31" s="42"/>
      <c r="D31" s="42"/>
      <c r="E31" s="42"/>
      <c r="F31" s="42"/>
      <c r="G31" s="43"/>
      <c r="H31" s="13"/>
      <c r="I31" s="43"/>
      <c r="J31" s="13"/>
      <c r="K31" s="277"/>
      <c r="L31" s="43"/>
      <c r="M31" s="13"/>
      <c r="N31" s="43"/>
      <c r="O31" s="13"/>
      <c r="P31" s="277"/>
      <c r="Q31" s="278"/>
    </row>
    <row r="32" spans="1:20" ht="10.5" customHeight="1" x14ac:dyDescent="0.2">
      <c r="B32" s="42"/>
      <c r="C32" s="42"/>
      <c r="D32" s="42"/>
      <c r="E32" s="42"/>
      <c r="F32" s="42"/>
      <c r="G32" s="43"/>
      <c r="H32" s="13"/>
      <c r="I32" s="43"/>
      <c r="J32" s="13"/>
      <c r="K32" s="277"/>
      <c r="L32" s="43"/>
      <c r="M32" s="13"/>
      <c r="N32" s="43"/>
      <c r="O32" s="13"/>
      <c r="P32" s="277"/>
      <c r="Q32" s="278"/>
    </row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</sheetData>
  <mergeCells count="17">
    <mergeCell ref="B7:U7"/>
    <mergeCell ref="B8:F10"/>
    <mergeCell ref="G8:K8"/>
    <mergeCell ref="L8:P8"/>
    <mergeCell ref="Q8:U8"/>
    <mergeCell ref="G9:H9"/>
    <mergeCell ref="I9:J9"/>
    <mergeCell ref="L9:M9"/>
    <mergeCell ref="N9:O9"/>
    <mergeCell ref="Q9:R9"/>
    <mergeCell ref="B16:F16"/>
    <mergeCell ref="S9:T9"/>
    <mergeCell ref="B11:F11"/>
    <mergeCell ref="B12:F12"/>
    <mergeCell ref="B13:F13"/>
    <mergeCell ref="B14:F14"/>
    <mergeCell ref="B15:F15"/>
  </mergeCells>
  <conditionalFormatting sqref="H11:H15">
    <cfRule type="colorScale" priority="6">
      <colorScale>
        <cfvo type="min"/>
        <cfvo type="max"/>
        <color rgb="FFFCFCFF"/>
        <color rgb="FF63BE7B"/>
      </colorScale>
    </cfRule>
  </conditionalFormatting>
  <conditionalFormatting sqref="J11:J15">
    <cfRule type="colorScale" priority="5">
      <colorScale>
        <cfvo type="min"/>
        <cfvo type="max"/>
        <color rgb="FFFCFCFF"/>
        <color rgb="FF63BE7B"/>
      </colorScale>
    </cfRule>
  </conditionalFormatting>
  <conditionalFormatting sqref="M11:M15">
    <cfRule type="colorScale" priority="4">
      <colorScale>
        <cfvo type="min"/>
        <cfvo type="max"/>
        <color rgb="FFFCFCFF"/>
        <color rgb="FF63BE7B"/>
      </colorScale>
    </cfRule>
  </conditionalFormatting>
  <conditionalFormatting sqref="O11:O15">
    <cfRule type="colorScale" priority="3">
      <colorScale>
        <cfvo type="min"/>
        <cfvo type="max"/>
        <color rgb="FFFCFCFF"/>
        <color rgb="FF63BE7B"/>
      </colorScale>
    </cfRule>
  </conditionalFormatting>
  <conditionalFormatting sqref="R11:R15">
    <cfRule type="colorScale" priority="2">
      <colorScale>
        <cfvo type="min"/>
        <cfvo type="max"/>
        <color rgb="FFFCFCFF"/>
        <color rgb="FF63BE7B"/>
      </colorScale>
    </cfRule>
  </conditionalFormatting>
  <conditionalFormatting sqref="T11:T15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5FD4A242-8742-46C8-9770-6EEC802AC53D}"/>
  </hyperlinks>
  <pageMargins left="0.7" right="0.7" top="0.75" bottom="0.75" header="0.3" footer="0.3"/>
  <pageSetup paperSize="9" scale="5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H16:Q16 R16 R11:R15 R17 S16:V16 S11:S15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8197-F2D5-4ABB-A54A-9E176C9E30F0}">
  <sheetPr codeName="Hoja27">
    <tabColor theme="4" tint="0.39997558519241921"/>
    <pageSetUpPr fitToPage="1"/>
  </sheetPr>
  <dimension ref="A1:AB976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7109375" customWidth="1"/>
    <col min="7" max="10" width="9.7109375" customWidth="1"/>
    <col min="11" max="11" width="10" customWidth="1"/>
    <col min="12" max="33" width="7.42578125" customWidth="1"/>
    <col min="34" max="42" width="8.5703125" customWidth="1"/>
  </cols>
  <sheetData>
    <row r="1" spans="1:28" ht="10.5" customHeight="1" x14ac:dyDescent="0.2">
      <c r="P1" s="41"/>
      <c r="Q1" s="41"/>
    </row>
    <row r="2" spans="1:28" ht="10.5" customHeight="1" x14ac:dyDescent="0.2">
      <c r="B2" s="1" t="s">
        <v>0</v>
      </c>
      <c r="C2" s="1"/>
      <c r="D2" s="1"/>
      <c r="E2" s="1"/>
      <c r="F2" s="1"/>
      <c r="P2" s="41"/>
      <c r="Q2" s="41"/>
    </row>
    <row r="3" spans="1:28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41"/>
      <c r="Q3" s="41"/>
    </row>
    <row r="4" spans="1:28" ht="10.5" customHeight="1" x14ac:dyDescent="0.2">
      <c r="A4" s="3"/>
      <c r="O4" s="12"/>
      <c r="P4" s="41"/>
      <c r="Q4" s="41"/>
      <c r="R4" s="12"/>
      <c r="S4" s="12"/>
      <c r="T4" s="12"/>
      <c r="U4" s="12"/>
      <c r="V4" s="12"/>
    </row>
    <row r="5" spans="1:28" x14ac:dyDescent="0.2">
      <c r="A5" s="460" t="s">
        <v>101</v>
      </c>
    </row>
    <row r="6" spans="1:28" x14ac:dyDescent="0.2">
      <c r="A6" s="460"/>
    </row>
    <row r="7" spans="1:28" ht="10.5" customHeight="1" thickBot="1" x14ac:dyDescent="0.25">
      <c r="A7" s="3"/>
      <c r="O7" s="12"/>
      <c r="P7" s="41"/>
      <c r="Q7" s="41"/>
      <c r="R7" s="12"/>
      <c r="S7" s="12"/>
      <c r="T7" s="12"/>
      <c r="U7" s="12"/>
      <c r="V7" s="12"/>
    </row>
    <row r="8" spans="1:28" ht="15" customHeight="1" thickBot="1" x14ac:dyDescent="0.25">
      <c r="A8" s="75"/>
      <c r="B8" s="568" t="s">
        <v>4</v>
      </c>
      <c r="C8" s="473"/>
      <c r="D8" s="473"/>
      <c r="E8" s="473"/>
      <c r="F8" s="473"/>
      <c r="G8" s="473"/>
      <c r="H8" s="473"/>
      <c r="I8" s="473"/>
      <c r="J8" s="473"/>
      <c r="K8" s="474"/>
      <c r="P8" s="41"/>
      <c r="Q8" s="41"/>
    </row>
    <row r="9" spans="1:28" ht="15" customHeight="1" thickBot="1" x14ac:dyDescent="0.25">
      <c r="B9" s="466" t="s">
        <v>40</v>
      </c>
      <c r="C9" s="484"/>
      <c r="D9" s="484"/>
      <c r="E9" s="484"/>
      <c r="F9" s="484"/>
      <c r="G9" s="468" t="s">
        <v>126</v>
      </c>
      <c r="H9" s="468"/>
      <c r="I9" s="468" t="s">
        <v>127</v>
      </c>
      <c r="J9" s="468"/>
      <c r="K9" s="19" t="s">
        <v>7</v>
      </c>
      <c r="L9" s="49"/>
      <c r="M9" s="49"/>
      <c r="N9" s="49"/>
      <c r="P9" s="41"/>
      <c r="Q9" s="41"/>
      <c r="AA9" s="49"/>
      <c r="AB9" s="49"/>
    </row>
    <row r="10" spans="1:28" ht="15" customHeight="1" x14ac:dyDescent="0.2">
      <c r="B10" s="467"/>
      <c r="C10" s="485"/>
      <c r="D10" s="485"/>
      <c r="E10" s="485"/>
      <c r="F10" s="485"/>
      <c r="G10" s="149" t="s">
        <v>8</v>
      </c>
      <c r="H10" s="149" t="s">
        <v>63</v>
      </c>
      <c r="I10" s="149" t="s">
        <v>8</v>
      </c>
      <c r="J10" s="149" t="s">
        <v>63</v>
      </c>
      <c r="K10" s="76" t="s">
        <v>8</v>
      </c>
      <c r="L10" s="298"/>
      <c r="M10" s="55"/>
      <c r="N10" s="54"/>
      <c r="P10" s="41"/>
      <c r="Q10" s="41"/>
    </row>
    <row r="11" spans="1:28" ht="15" customHeight="1" x14ac:dyDescent="0.2">
      <c r="A11" s="12"/>
      <c r="B11" s="509" t="s">
        <v>43</v>
      </c>
      <c r="C11" s="510"/>
      <c r="D11" s="510"/>
      <c r="E11" s="510"/>
      <c r="F11" s="511"/>
      <c r="G11" s="51">
        <v>11981</v>
      </c>
      <c r="H11" s="53">
        <f t="shared" ref="H11:H16" si="0">IF(G11=0,"-",G11/$K11)</f>
        <v>0.66843338540504349</v>
      </c>
      <c r="I11" s="216">
        <v>5943</v>
      </c>
      <c r="J11" s="254">
        <f t="shared" ref="J11:J16" si="1">IF(I11=0,"-",I11/$K11)</f>
        <v>0.33156661459495651</v>
      </c>
      <c r="K11" s="173">
        <f>G11+I11</f>
        <v>17924</v>
      </c>
      <c r="L11" s="299"/>
      <c r="M11" s="88"/>
      <c r="N11" s="79"/>
      <c r="P11" s="41"/>
      <c r="Q11" s="41"/>
    </row>
    <row r="12" spans="1:28" ht="15" customHeight="1" x14ac:dyDescent="0.2">
      <c r="A12" s="12"/>
      <c r="B12" s="502" t="s">
        <v>44</v>
      </c>
      <c r="C12" s="503"/>
      <c r="D12" s="503"/>
      <c r="E12" s="503"/>
      <c r="F12" s="504"/>
      <c r="G12" s="68">
        <v>3901</v>
      </c>
      <c r="H12" s="59">
        <f t="shared" si="0"/>
        <v>0.65640249032475184</v>
      </c>
      <c r="I12" s="77">
        <v>2042</v>
      </c>
      <c r="J12" s="300">
        <f t="shared" si="1"/>
        <v>0.34359750967524821</v>
      </c>
      <c r="K12" s="174">
        <f t="shared" ref="K12:K13" si="2">G12+I12</f>
        <v>5943</v>
      </c>
      <c r="L12" s="81"/>
      <c r="M12" s="87"/>
      <c r="N12" s="81"/>
      <c r="P12" s="41"/>
      <c r="Q12" s="41"/>
    </row>
    <row r="13" spans="1:28" ht="15" customHeight="1" x14ac:dyDescent="0.2">
      <c r="A13" s="12"/>
      <c r="B13" s="502" t="s">
        <v>46</v>
      </c>
      <c r="C13" s="503"/>
      <c r="D13" s="503"/>
      <c r="E13" s="503"/>
      <c r="F13" s="504"/>
      <c r="G13" s="68">
        <v>33969</v>
      </c>
      <c r="H13" s="59">
        <f t="shared" si="0"/>
        <v>0.82631540538568193</v>
      </c>
      <c r="I13" s="77">
        <v>7140</v>
      </c>
      <c r="J13" s="300">
        <f t="shared" si="1"/>
        <v>0.17368459461431804</v>
      </c>
      <c r="K13" s="174">
        <f t="shared" si="2"/>
        <v>41109</v>
      </c>
      <c r="L13" s="299"/>
      <c r="M13" s="88"/>
      <c r="N13" s="79"/>
      <c r="P13" s="41"/>
      <c r="Q13" s="41"/>
    </row>
    <row r="14" spans="1:28" ht="15" customHeight="1" x14ac:dyDescent="0.2">
      <c r="A14" s="12"/>
      <c r="B14" s="502" t="s">
        <v>47</v>
      </c>
      <c r="C14" s="503"/>
      <c r="D14" s="503"/>
      <c r="E14" s="503"/>
      <c r="F14" s="504"/>
      <c r="G14" s="68">
        <v>64366</v>
      </c>
      <c r="H14" s="59">
        <f t="shared" si="0"/>
        <v>0.70819030014963469</v>
      </c>
      <c r="I14" s="77">
        <v>26522</v>
      </c>
      <c r="J14" s="300">
        <f t="shared" si="1"/>
        <v>0.29180969985036531</v>
      </c>
      <c r="K14" s="174">
        <f>G14+I14</f>
        <v>90888</v>
      </c>
      <c r="L14" s="299"/>
      <c r="M14" s="88"/>
      <c r="N14" s="79"/>
      <c r="P14" s="41"/>
      <c r="Q14" s="41"/>
    </row>
    <row r="15" spans="1:28" ht="15" customHeight="1" x14ac:dyDescent="0.2">
      <c r="A15" s="12"/>
      <c r="B15" s="491" t="s">
        <v>48</v>
      </c>
      <c r="C15" s="492"/>
      <c r="D15" s="492"/>
      <c r="E15" s="492"/>
      <c r="F15" s="493"/>
      <c r="G15" s="68">
        <v>36645</v>
      </c>
      <c r="H15" s="59">
        <f t="shared" si="0"/>
        <v>0.7237517775319956</v>
      </c>
      <c r="I15" s="77">
        <v>13987</v>
      </c>
      <c r="J15" s="300">
        <f t="shared" si="1"/>
        <v>0.2762482224680044</v>
      </c>
      <c r="K15" s="174">
        <f>G15+I15</f>
        <v>50632</v>
      </c>
      <c r="L15" s="299"/>
      <c r="M15" s="88"/>
      <c r="N15" s="79"/>
      <c r="P15" s="41"/>
      <c r="Q15" s="41"/>
    </row>
    <row r="16" spans="1:28" ht="15" customHeight="1" thickBot="1" x14ac:dyDescent="0.25">
      <c r="B16" s="486" t="s">
        <v>29</v>
      </c>
      <c r="C16" s="487"/>
      <c r="D16" s="487"/>
      <c r="E16" s="487"/>
      <c r="F16" s="488"/>
      <c r="G16" s="72">
        <f>SUM(G11:G15)</f>
        <v>150862</v>
      </c>
      <c r="H16" s="176">
        <f t="shared" si="0"/>
        <v>0.73058073764140707</v>
      </c>
      <c r="I16" s="224">
        <f>SUM(I11:I15)</f>
        <v>55634</v>
      </c>
      <c r="J16" s="247">
        <f t="shared" si="1"/>
        <v>0.26941926235859293</v>
      </c>
      <c r="K16" s="177">
        <f>SUM(K11:K15)</f>
        <v>206496</v>
      </c>
      <c r="L16" s="301"/>
      <c r="M16" s="86"/>
      <c r="N16" s="85"/>
      <c r="P16" s="41"/>
      <c r="Q16" s="41"/>
    </row>
    <row r="17" spans="1:17" ht="15" customHeight="1" x14ac:dyDescent="0.2">
      <c r="B17" s="65" t="s">
        <v>133</v>
      </c>
      <c r="N17" s="302"/>
      <c r="O17" s="39"/>
      <c r="P17" s="41"/>
      <c r="Q17" s="41"/>
    </row>
    <row r="18" spans="1:17" ht="10.5" customHeight="1" x14ac:dyDescent="0.2">
      <c r="A18" s="92"/>
      <c r="B18" s="4"/>
      <c r="C18" s="4"/>
      <c r="D18" s="4"/>
      <c r="E18" s="4"/>
      <c r="F18" s="4"/>
      <c r="N18" s="302"/>
      <c r="O18" s="39"/>
    </row>
    <row r="19" spans="1:17" ht="10.5" customHeight="1" x14ac:dyDescent="0.2"/>
    <row r="20" spans="1:17" ht="10.5" customHeight="1" x14ac:dyDescent="0.2"/>
    <row r="21" spans="1:17" ht="10.5" customHeight="1" x14ac:dyDescent="0.2"/>
    <row r="22" spans="1:17" ht="10.5" customHeight="1" x14ac:dyDescent="0.2"/>
    <row r="23" spans="1:17" ht="10.5" customHeight="1" x14ac:dyDescent="0.2"/>
    <row r="24" spans="1:17" ht="10.5" customHeight="1" x14ac:dyDescent="0.2"/>
    <row r="25" spans="1:17" ht="10.5" customHeight="1" x14ac:dyDescent="0.2"/>
    <row r="26" spans="1:17" ht="10.5" customHeight="1" x14ac:dyDescent="0.2"/>
    <row r="27" spans="1:17" ht="10.5" customHeight="1" x14ac:dyDescent="0.2"/>
    <row r="28" spans="1:17" ht="10.5" customHeight="1" x14ac:dyDescent="0.2"/>
    <row r="29" spans="1:17" ht="10.5" customHeight="1" x14ac:dyDescent="0.2"/>
    <row r="30" spans="1:17" ht="10.5" customHeight="1" x14ac:dyDescent="0.2"/>
    <row r="31" spans="1:17" ht="10.5" customHeight="1" x14ac:dyDescent="0.2"/>
    <row r="32" spans="1:17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9" ht="10.5" customHeight="1" x14ac:dyDescent="0.2"/>
    <row r="66" spans="2:9" ht="10.5" customHeight="1" x14ac:dyDescent="0.2"/>
    <row r="67" spans="2:9" ht="10.5" customHeight="1" x14ac:dyDescent="0.2"/>
    <row r="68" spans="2:9" ht="10.5" customHeight="1" x14ac:dyDescent="0.2"/>
    <row r="69" spans="2:9" ht="10.5" customHeight="1" x14ac:dyDescent="0.2"/>
    <row r="70" spans="2:9" ht="10.5" customHeight="1" x14ac:dyDescent="0.2"/>
    <row r="71" spans="2:9" ht="10.5" customHeight="1" x14ac:dyDescent="0.2"/>
    <row r="72" spans="2:9" ht="10.5" customHeight="1" x14ac:dyDescent="0.2"/>
    <row r="73" spans="2:9" ht="10.5" customHeight="1" x14ac:dyDescent="0.2"/>
    <row r="74" spans="2:9" ht="10.5" customHeight="1" x14ac:dyDescent="0.2"/>
    <row r="75" spans="2:9" ht="10.5" customHeight="1" x14ac:dyDescent="0.2"/>
    <row r="76" spans="2:9" ht="10.5" customHeight="1" x14ac:dyDescent="0.2">
      <c r="B76" s="12"/>
      <c r="G76" s="12"/>
      <c r="I76" s="12"/>
    </row>
    <row r="77" spans="2:9" ht="10.5" customHeight="1" x14ac:dyDescent="0.2">
      <c r="B77" s="12"/>
      <c r="G77" s="103"/>
      <c r="I77" s="103"/>
    </row>
    <row r="78" spans="2:9" ht="10.5" customHeight="1" x14ac:dyDescent="0.2">
      <c r="B78" s="12"/>
      <c r="G78" s="12"/>
      <c r="I78" s="12"/>
    </row>
    <row r="79" spans="2:9" ht="10.5" customHeight="1" x14ac:dyDescent="0.2">
      <c r="B79" s="12"/>
      <c r="G79" s="12"/>
      <c r="I79" s="12"/>
    </row>
    <row r="80" spans="2:9" ht="10.5" customHeight="1" x14ac:dyDescent="0.2">
      <c r="B80" s="12"/>
      <c r="G80" s="12"/>
      <c r="I80" s="12"/>
    </row>
    <row r="81" spans="2:9" ht="10.5" customHeight="1" x14ac:dyDescent="0.2">
      <c r="B81" s="12"/>
    </row>
    <row r="82" spans="2:9" ht="10.5" customHeight="1" x14ac:dyDescent="0.2">
      <c r="B82" s="12"/>
      <c r="G82" s="12"/>
      <c r="I82" s="12"/>
    </row>
    <row r="83" spans="2:9" ht="10.5" customHeight="1" x14ac:dyDescent="0.2"/>
    <row r="84" spans="2:9" ht="10.5" customHeight="1" x14ac:dyDescent="0.2">
      <c r="B84" s="12"/>
      <c r="G84" s="12"/>
      <c r="I84" s="12"/>
    </row>
    <row r="85" spans="2:9" ht="10.5" customHeight="1" x14ac:dyDescent="0.2">
      <c r="B85" s="12"/>
      <c r="G85" s="103"/>
      <c r="I85" s="103"/>
    </row>
    <row r="86" spans="2:9" ht="10.5" customHeight="1" x14ac:dyDescent="0.2">
      <c r="B86" s="12"/>
      <c r="G86" s="12"/>
      <c r="I86" s="12"/>
    </row>
    <row r="87" spans="2:9" ht="10.5" customHeight="1" x14ac:dyDescent="0.2">
      <c r="B87" s="12"/>
      <c r="G87" s="12"/>
      <c r="I87" s="12"/>
    </row>
    <row r="88" spans="2:9" ht="10.5" customHeight="1" x14ac:dyDescent="0.2">
      <c r="B88" s="12"/>
      <c r="G88" s="12"/>
      <c r="I88" s="12"/>
    </row>
    <row r="89" spans="2:9" ht="10.5" customHeight="1" x14ac:dyDescent="0.2">
      <c r="B89" s="12"/>
      <c r="I89" s="12"/>
    </row>
    <row r="90" spans="2:9" ht="10.5" customHeight="1" x14ac:dyDescent="0.2">
      <c r="B90" s="12"/>
      <c r="G90" s="12"/>
      <c r="I90" s="12"/>
    </row>
    <row r="91" spans="2:9" ht="10.5" customHeight="1" x14ac:dyDescent="0.2"/>
    <row r="92" spans="2:9" ht="10.5" customHeight="1" x14ac:dyDescent="0.2"/>
    <row r="93" spans="2:9" ht="10.5" customHeight="1" x14ac:dyDescent="0.2"/>
    <row r="94" spans="2:9" ht="10.5" customHeight="1" x14ac:dyDescent="0.2"/>
    <row r="95" spans="2:9" ht="10.5" customHeight="1" x14ac:dyDescent="0.2"/>
    <row r="96" spans="2:9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</sheetData>
  <mergeCells count="10">
    <mergeCell ref="B13:F13"/>
    <mergeCell ref="B14:F14"/>
    <mergeCell ref="B15:F15"/>
    <mergeCell ref="B16:F16"/>
    <mergeCell ref="B8:K8"/>
    <mergeCell ref="B9:F10"/>
    <mergeCell ref="G9:H9"/>
    <mergeCell ref="I9:J9"/>
    <mergeCell ref="B11:F11"/>
    <mergeCell ref="B12:F12"/>
  </mergeCells>
  <conditionalFormatting sqref="H11:H15">
    <cfRule type="colorScale" priority="4">
      <colorScale>
        <cfvo type="min"/>
        <cfvo type="max"/>
        <color rgb="FFFCFCFF"/>
        <color rgb="FF63BE7B"/>
      </colorScale>
    </cfRule>
  </conditionalFormatting>
  <conditionalFormatting sqref="J11:J15">
    <cfRule type="colorScale" priority="3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404631E0-886C-460B-80CB-33E15854B40D}"/>
  </hyperlinks>
  <pageMargins left="0.7" right="0.7" top="0.75" bottom="0.75" header="0.3" footer="0.3"/>
  <pageSetup paperSize="9" scale="86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C16:K16 B18:K18 C17:K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F420-0A10-4EB2-96EC-226DA350EB52}">
  <sheetPr codeName="Hoja3">
    <tabColor rgb="FF007B5F"/>
    <pageSetUpPr fitToPage="1"/>
  </sheetPr>
  <dimension ref="A1:Y987"/>
  <sheetViews>
    <sheetView showGridLines="0" tabSelected="1" zoomScale="110" zoomScaleNormal="110" zoomScaleSheetLayoutView="100" workbookViewId="0"/>
  </sheetViews>
  <sheetFormatPr baseColWidth="10" defaultRowHeight="12.75" x14ac:dyDescent="0.2"/>
  <cols>
    <col min="1" max="1" width="1.7109375" customWidth="1"/>
    <col min="2" max="2" width="28.85546875" customWidth="1"/>
    <col min="3" max="10" width="10.5703125" customWidth="1"/>
    <col min="11" max="11" width="7.42578125" customWidth="1"/>
    <col min="12" max="17" width="8.5703125" customWidth="1"/>
  </cols>
  <sheetData>
    <row r="1" spans="1:25" ht="10.5" customHeight="1" x14ac:dyDescent="0.2">
      <c r="W1" s="41"/>
      <c r="X1" s="41"/>
    </row>
    <row r="2" spans="1:25" ht="10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V2" s="41"/>
      <c r="W2" s="41"/>
    </row>
    <row r="3" spans="1:25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V3" s="41"/>
      <c r="W3" s="41"/>
    </row>
    <row r="4" spans="1:25" ht="10.5" customHeight="1" x14ac:dyDescent="0.2">
      <c r="A4" s="3"/>
      <c r="B4" s="4"/>
      <c r="C4" s="4"/>
    </row>
    <row r="5" spans="1:25" x14ac:dyDescent="0.2">
      <c r="A5" s="460" t="s">
        <v>84</v>
      </c>
    </row>
    <row r="6" spans="1:25" ht="10.5" customHeight="1" x14ac:dyDescent="0.2">
      <c r="A6" s="3"/>
    </row>
    <row r="7" spans="1:25" ht="18.75" customHeight="1" thickBot="1" x14ac:dyDescent="0.25">
      <c r="B7" s="14"/>
      <c r="J7" s="16"/>
      <c r="K7" s="17"/>
      <c r="L7" s="17"/>
      <c r="M7" s="17"/>
      <c r="N7" s="17"/>
      <c r="O7" s="17"/>
      <c r="P7" s="17"/>
      <c r="R7" s="5"/>
      <c r="S7" s="7"/>
      <c r="T7" s="7"/>
      <c r="U7" s="9"/>
      <c r="V7" s="9"/>
      <c r="W7" s="9"/>
      <c r="X7" s="9"/>
      <c r="Y7" s="9"/>
    </row>
    <row r="8" spans="1:25" ht="21.75" customHeight="1" thickBot="1" x14ac:dyDescent="0.25">
      <c r="B8" s="463" t="s">
        <v>2</v>
      </c>
      <c r="C8" s="464"/>
      <c r="D8" s="464"/>
      <c r="E8" s="464"/>
      <c r="F8" s="464"/>
      <c r="G8" s="464"/>
      <c r="H8" s="464"/>
      <c r="I8" s="464"/>
      <c r="J8" s="465"/>
    </row>
    <row r="9" spans="1:25" ht="21.75" customHeight="1" thickBot="1" x14ac:dyDescent="0.25">
      <c r="B9" s="466" t="s">
        <v>3</v>
      </c>
      <c r="C9" s="468" t="s">
        <v>4</v>
      </c>
      <c r="D9" s="468"/>
      <c r="E9" s="468" t="s">
        <v>5</v>
      </c>
      <c r="F9" s="468"/>
      <c r="G9" s="468" t="s">
        <v>6</v>
      </c>
      <c r="H9" s="468"/>
      <c r="I9" s="468" t="s">
        <v>7</v>
      </c>
      <c r="J9" s="469"/>
    </row>
    <row r="10" spans="1:25" ht="21.75" customHeight="1" thickBot="1" x14ac:dyDescent="0.25">
      <c r="B10" s="466"/>
      <c r="C10" s="468"/>
      <c r="D10" s="468"/>
      <c r="E10" s="468"/>
      <c r="F10" s="468"/>
      <c r="G10" s="468"/>
      <c r="H10" s="468"/>
      <c r="I10" s="468"/>
      <c r="J10" s="469"/>
    </row>
    <row r="11" spans="1:25" ht="15" customHeight="1" thickBot="1" x14ac:dyDescent="0.25">
      <c r="B11" s="466"/>
      <c r="C11" s="468"/>
      <c r="D11" s="468"/>
      <c r="E11" s="468"/>
      <c r="F11" s="468"/>
      <c r="G11" s="468"/>
      <c r="H11" s="468"/>
      <c r="I11" s="468"/>
      <c r="J11" s="469"/>
    </row>
    <row r="12" spans="1:25" ht="15" customHeight="1" x14ac:dyDescent="0.2">
      <c r="B12" s="467"/>
      <c r="C12" s="21" t="s">
        <v>8</v>
      </c>
      <c r="D12" s="21" t="s">
        <v>9</v>
      </c>
      <c r="E12" s="21" t="s">
        <v>8</v>
      </c>
      <c r="F12" s="21" t="s">
        <v>9</v>
      </c>
      <c r="G12" s="21" t="s">
        <v>8</v>
      </c>
      <c r="H12" s="21" t="s">
        <v>9</v>
      </c>
      <c r="I12" s="21" t="s">
        <v>8</v>
      </c>
      <c r="J12" s="22" t="s">
        <v>10</v>
      </c>
    </row>
    <row r="13" spans="1:25" ht="15" customHeight="1" x14ac:dyDescent="0.2">
      <c r="B13" s="23" t="s">
        <v>11</v>
      </c>
      <c r="C13" s="24">
        <v>427</v>
      </c>
      <c r="D13" s="25">
        <v>0.58977900552486184</v>
      </c>
      <c r="E13" s="24">
        <v>256</v>
      </c>
      <c r="F13" s="25">
        <v>0.35359116022099446</v>
      </c>
      <c r="G13" s="24">
        <v>41</v>
      </c>
      <c r="H13" s="25">
        <v>5.6629834254143648E-2</v>
      </c>
      <c r="I13" s="26">
        <f>C13+E13+G13</f>
        <v>724</v>
      </c>
      <c r="J13" s="27">
        <f>I13/$I$31</f>
        <v>0.10598741033523643</v>
      </c>
    </row>
    <row r="14" spans="1:25" ht="15" customHeight="1" x14ac:dyDescent="0.2">
      <c r="B14" s="28" t="s">
        <v>12</v>
      </c>
      <c r="C14" s="29">
        <v>281</v>
      </c>
      <c r="D14" s="30">
        <v>0.84894259818731121</v>
      </c>
      <c r="E14" s="29">
        <v>45</v>
      </c>
      <c r="F14" s="30">
        <v>0.13595166163141995</v>
      </c>
      <c r="G14" s="29">
        <v>5</v>
      </c>
      <c r="H14" s="30">
        <v>1.5105740181268883E-2</v>
      </c>
      <c r="I14" s="31">
        <f t="shared" ref="I14:I30" si="0">C14+E14+G14</f>
        <v>331</v>
      </c>
      <c r="J14" s="32">
        <f t="shared" ref="J14:J30" si="1">I14/$I$31</f>
        <v>4.8455570194700627E-2</v>
      </c>
    </row>
    <row r="15" spans="1:25" ht="15" customHeight="1" x14ac:dyDescent="0.2">
      <c r="B15" s="28" t="s">
        <v>13</v>
      </c>
      <c r="C15" s="29">
        <v>237</v>
      </c>
      <c r="D15" s="30">
        <v>0.89097744360902253</v>
      </c>
      <c r="E15" s="29">
        <v>21</v>
      </c>
      <c r="F15" s="30">
        <v>7.8947368421052627E-2</v>
      </c>
      <c r="G15" s="29">
        <v>8</v>
      </c>
      <c r="H15" s="30">
        <v>3.007518796992481E-2</v>
      </c>
      <c r="I15" s="31">
        <f t="shared" si="0"/>
        <v>266</v>
      </c>
      <c r="J15" s="32">
        <f t="shared" si="1"/>
        <v>3.8940125896647637E-2</v>
      </c>
    </row>
    <row r="16" spans="1:25" ht="15" customHeight="1" x14ac:dyDescent="0.2">
      <c r="B16" s="28" t="s">
        <v>14</v>
      </c>
      <c r="C16" s="29">
        <v>53</v>
      </c>
      <c r="D16" s="30">
        <v>0.43089430894308944</v>
      </c>
      <c r="E16" s="29">
        <v>68</v>
      </c>
      <c r="F16" s="30">
        <v>0.55284552845528456</v>
      </c>
      <c r="G16" s="29">
        <v>2</v>
      </c>
      <c r="H16" s="30">
        <v>1.6260162601626018E-2</v>
      </c>
      <c r="I16" s="31">
        <f t="shared" si="0"/>
        <v>123</v>
      </c>
      <c r="J16" s="32">
        <f t="shared" si="1"/>
        <v>1.8006148440931048E-2</v>
      </c>
    </row>
    <row r="17" spans="2:10" ht="15" customHeight="1" x14ac:dyDescent="0.2">
      <c r="B17" s="28" t="s">
        <v>15</v>
      </c>
      <c r="C17" s="29">
        <v>130</v>
      </c>
      <c r="D17" s="30">
        <v>0.69892473118279574</v>
      </c>
      <c r="E17" s="29">
        <v>46</v>
      </c>
      <c r="F17" s="30">
        <v>0.24731182795698925</v>
      </c>
      <c r="G17" s="29">
        <v>10</v>
      </c>
      <c r="H17" s="30">
        <v>5.3763440860215055E-2</v>
      </c>
      <c r="I17" s="31">
        <f t="shared" si="0"/>
        <v>186</v>
      </c>
      <c r="J17" s="32">
        <f t="shared" si="1"/>
        <v>2.7228809837505488E-2</v>
      </c>
    </row>
    <row r="18" spans="2:10" ht="15" customHeight="1" x14ac:dyDescent="0.2">
      <c r="B18" s="28" t="s">
        <v>16</v>
      </c>
      <c r="C18" s="29">
        <v>61</v>
      </c>
      <c r="D18" s="30">
        <v>0.6853932584269663</v>
      </c>
      <c r="E18" s="29">
        <v>22</v>
      </c>
      <c r="F18" s="30">
        <v>0.24719101123595505</v>
      </c>
      <c r="G18" s="29">
        <v>6</v>
      </c>
      <c r="H18" s="30">
        <v>6.741573033707865E-2</v>
      </c>
      <c r="I18" s="31">
        <f t="shared" si="0"/>
        <v>89</v>
      </c>
      <c r="J18" s="32">
        <f t="shared" si="1"/>
        <v>1.3028839115795637E-2</v>
      </c>
    </row>
    <row r="19" spans="2:10" ht="15" customHeight="1" x14ac:dyDescent="0.2">
      <c r="B19" s="28" t="s">
        <v>17</v>
      </c>
      <c r="C19" s="29">
        <v>654</v>
      </c>
      <c r="D19" s="30">
        <v>0.77580071174377219</v>
      </c>
      <c r="E19" s="29">
        <v>172</v>
      </c>
      <c r="F19" s="30">
        <v>0.2040332147093713</v>
      </c>
      <c r="G19" s="29">
        <v>17</v>
      </c>
      <c r="H19" s="30">
        <v>2.0166073546856466E-2</v>
      </c>
      <c r="I19" s="31">
        <f t="shared" si="0"/>
        <v>843</v>
      </c>
      <c r="J19" s="32">
        <f t="shared" si="1"/>
        <v>0.12340799297321037</v>
      </c>
    </row>
    <row r="20" spans="2:10" ht="15" customHeight="1" x14ac:dyDescent="0.2">
      <c r="B20" s="28" t="s">
        <v>18</v>
      </c>
      <c r="C20" s="29">
        <v>411</v>
      </c>
      <c r="D20" s="30">
        <v>0.84221311475409832</v>
      </c>
      <c r="E20" s="29">
        <v>74</v>
      </c>
      <c r="F20" s="30">
        <v>0.15163934426229508</v>
      </c>
      <c r="G20" s="29">
        <v>3</v>
      </c>
      <c r="H20" s="30">
        <v>6.1475409836065573E-3</v>
      </c>
      <c r="I20" s="31">
        <f t="shared" si="0"/>
        <v>488</v>
      </c>
      <c r="J20" s="32">
        <f t="shared" si="1"/>
        <v>7.1439027960767093E-2</v>
      </c>
    </row>
    <row r="21" spans="2:10" ht="15" customHeight="1" x14ac:dyDescent="0.2">
      <c r="B21" s="28" t="s">
        <v>19</v>
      </c>
      <c r="C21" s="29">
        <v>1023</v>
      </c>
      <c r="D21" s="30">
        <v>0.703576341127923</v>
      </c>
      <c r="E21" s="29">
        <v>394</v>
      </c>
      <c r="F21" s="30">
        <v>0.27097661623108665</v>
      </c>
      <c r="G21" s="29">
        <v>37</v>
      </c>
      <c r="H21" s="30">
        <v>2.5447042640990371E-2</v>
      </c>
      <c r="I21" s="31">
        <f t="shared" si="0"/>
        <v>1454</v>
      </c>
      <c r="J21" s="32">
        <f t="shared" si="1"/>
        <v>0.2128531693749085</v>
      </c>
    </row>
    <row r="22" spans="2:10" ht="15" customHeight="1" x14ac:dyDescent="0.2">
      <c r="B22" s="28" t="s">
        <v>20</v>
      </c>
      <c r="C22" s="29">
        <v>321</v>
      </c>
      <c r="D22" s="30">
        <v>0.78292682926829271</v>
      </c>
      <c r="E22" s="29">
        <v>67</v>
      </c>
      <c r="F22" s="30">
        <v>0.16341463414634147</v>
      </c>
      <c r="G22" s="29">
        <v>22</v>
      </c>
      <c r="H22" s="30">
        <v>5.3658536585365853E-2</v>
      </c>
      <c r="I22" s="31">
        <f t="shared" si="0"/>
        <v>410</v>
      </c>
      <c r="J22" s="32">
        <f t="shared" si="1"/>
        <v>6.0020494803103501E-2</v>
      </c>
    </row>
    <row r="23" spans="2:10" ht="15" customHeight="1" x14ac:dyDescent="0.2">
      <c r="B23" s="28" t="s">
        <v>21</v>
      </c>
      <c r="C23" s="29">
        <v>279</v>
      </c>
      <c r="D23" s="30">
        <v>0.86645962732919257</v>
      </c>
      <c r="E23" s="29">
        <v>31</v>
      </c>
      <c r="F23" s="30">
        <v>9.627329192546584E-2</v>
      </c>
      <c r="G23" s="29">
        <v>12</v>
      </c>
      <c r="H23" s="30">
        <v>3.7267080745341616E-2</v>
      </c>
      <c r="I23" s="31">
        <f t="shared" si="0"/>
        <v>322</v>
      </c>
      <c r="J23" s="32">
        <f t="shared" si="1"/>
        <v>4.7138047138047139E-2</v>
      </c>
    </row>
    <row r="24" spans="2:10" ht="15" customHeight="1" x14ac:dyDescent="0.2">
      <c r="B24" s="28" t="s">
        <v>22</v>
      </c>
      <c r="C24" s="29">
        <v>345</v>
      </c>
      <c r="D24" s="30">
        <v>0.81753554502369663</v>
      </c>
      <c r="E24" s="29">
        <v>66</v>
      </c>
      <c r="F24" s="30">
        <v>0.15639810426540285</v>
      </c>
      <c r="G24" s="29">
        <v>11</v>
      </c>
      <c r="H24" s="30">
        <v>2.6066350710900472E-2</v>
      </c>
      <c r="I24" s="31">
        <f t="shared" si="0"/>
        <v>422</v>
      </c>
      <c r="J24" s="32">
        <f t="shared" si="1"/>
        <v>6.1777192211974821E-2</v>
      </c>
    </row>
    <row r="25" spans="2:10" ht="15" customHeight="1" x14ac:dyDescent="0.2">
      <c r="B25" s="28" t="s">
        <v>23</v>
      </c>
      <c r="C25" s="29">
        <v>469</v>
      </c>
      <c r="D25" s="30">
        <v>0.76508972267536701</v>
      </c>
      <c r="E25" s="29">
        <v>141</v>
      </c>
      <c r="F25" s="30">
        <v>0.23001631321370311</v>
      </c>
      <c r="G25" s="29">
        <v>3</v>
      </c>
      <c r="H25" s="30">
        <v>4.8939641109298528E-3</v>
      </c>
      <c r="I25" s="31">
        <f t="shared" si="0"/>
        <v>613</v>
      </c>
      <c r="J25" s="32">
        <f t="shared" si="1"/>
        <v>8.9737959303176698E-2</v>
      </c>
    </row>
    <row r="26" spans="2:10" ht="15" customHeight="1" x14ac:dyDescent="0.2">
      <c r="B26" s="28" t="s">
        <v>24</v>
      </c>
      <c r="C26" s="29">
        <v>64</v>
      </c>
      <c r="D26" s="30">
        <v>0.65306122448979587</v>
      </c>
      <c r="E26" s="29">
        <v>29</v>
      </c>
      <c r="F26" s="30">
        <v>0.29591836734693877</v>
      </c>
      <c r="G26" s="29">
        <v>5</v>
      </c>
      <c r="H26" s="30">
        <v>5.1020408163265307E-2</v>
      </c>
      <c r="I26" s="31">
        <f t="shared" si="0"/>
        <v>98</v>
      </c>
      <c r="J26" s="32">
        <f t="shared" si="1"/>
        <v>1.4346362172449129E-2</v>
      </c>
    </row>
    <row r="27" spans="2:10" ht="15" customHeight="1" x14ac:dyDescent="0.2">
      <c r="B27" s="28" t="s">
        <v>25</v>
      </c>
      <c r="C27" s="29">
        <v>76</v>
      </c>
      <c r="D27" s="30">
        <v>0.81720430107526887</v>
      </c>
      <c r="E27" s="29">
        <v>15</v>
      </c>
      <c r="F27" s="30">
        <v>0.16129032258064516</v>
      </c>
      <c r="G27" s="29">
        <v>2</v>
      </c>
      <c r="H27" s="30">
        <v>2.1505376344086023E-2</v>
      </c>
      <c r="I27" s="31">
        <f t="shared" si="0"/>
        <v>93</v>
      </c>
      <c r="J27" s="32">
        <f t="shared" si="1"/>
        <v>1.3614404918752744E-2</v>
      </c>
    </row>
    <row r="28" spans="2:10" ht="15" customHeight="1" x14ac:dyDescent="0.2">
      <c r="B28" s="28" t="s">
        <v>26</v>
      </c>
      <c r="C28" s="29">
        <v>321</v>
      </c>
      <c r="D28" s="30">
        <v>0.97272727272727277</v>
      </c>
      <c r="E28" s="29">
        <v>6</v>
      </c>
      <c r="F28" s="30">
        <v>1.8181818181818181E-2</v>
      </c>
      <c r="G28" s="29">
        <v>3</v>
      </c>
      <c r="H28" s="30">
        <v>9.0909090909090905E-3</v>
      </c>
      <c r="I28" s="31">
        <f t="shared" si="0"/>
        <v>330</v>
      </c>
      <c r="J28" s="32">
        <f t="shared" si="1"/>
        <v>4.8309178743961352E-2</v>
      </c>
    </row>
    <row r="29" spans="2:10" ht="15" customHeight="1" x14ac:dyDescent="0.2">
      <c r="B29" s="28" t="s">
        <v>27</v>
      </c>
      <c r="C29" s="29">
        <v>32</v>
      </c>
      <c r="D29" s="30">
        <v>0.96969696969696972</v>
      </c>
      <c r="E29" s="29">
        <v>0</v>
      </c>
      <c r="F29" s="30">
        <v>0</v>
      </c>
      <c r="G29" s="29">
        <v>1</v>
      </c>
      <c r="H29" s="30">
        <v>3.0303030303030304E-2</v>
      </c>
      <c r="I29" s="31">
        <f t="shared" si="0"/>
        <v>33</v>
      </c>
      <c r="J29" s="32">
        <f t="shared" si="1"/>
        <v>4.830917874396135E-3</v>
      </c>
    </row>
    <row r="30" spans="2:10" ht="15" customHeight="1" thickBot="1" x14ac:dyDescent="0.25">
      <c r="B30" s="28" t="s">
        <v>28</v>
      </c>
      <c r="C30" s="29">
        <v>4</v>
      </c>
      <c r="D30" s="30">
        <v>0.66666666666666663</v>
      </c>
      <c r="E30" s="29">
        <v>2</v>
      </c>
      <c r="F30" s="30">
        <v>0.33333333333333331</v>
      </c>
      <c r="G30" s="29">
        <v>0</v>
      </c>
      <c r="H30" s="30">
        <v>0</v>
      </c>
      <c r="I30" s="31">
        <f t="shared" si="0"/>
        <v>6</v>
      </c>
      <c r="J30" s="32">
        <f t="shared" si="1"/>
        <v>8.7834870443566099E-4</v>
      </c>
    </row>
    <row r="31" spans="2:10" ht="11.25" customHeight="1" thickBot="1" x14ac:dyDescent="0.25">
      <c r="B31" s="33" t="s">
        <v>29</v>
      </c>
      <c r="C31" s="34">
        <v>5188</v>
      </c>
      <c r="D31" s="35">
        <v>0.75947884643536823</v>
      </c>
      <c r="E31" s="34">
        <v>1455</v>
      </c>
      <c r="F31" s="35">
        <v>0.21299956082564778</v>
      </c>
      <c r="G31" s="34">
        <v>188</v>
      </c>
      <c r="H31" s="35">
        <v>2.7521592738984042E-2</v>
      </c>
      <c r="I31" s="36">
        <f>C31+E31+G31</f>
        <v>6831</v>
      </c>
      <c r="J31" s="35">
        <f>SUM(J13:J30)</f>
        <v>1</v>
      </c>
    </row>
    <row r="32" spans="2:10" ht="10.5" customHeight="1" x14ac:dyDescent="0.2">
      <c r="C32" s="37"/>
      <c r="D32" s="38"/>
      <c r="E32" s="5"/>
    </row>
    <row r="33" spans="3:9" ht="10.5" customHeight="1" x14ac:dyDescent="0.2">
      <c r="C33" s="37"/>
      <c r="D33" s="38"/>
      <c r="E33" s="5"/>
    </row>
    <row r="34" spans="3:9" ht="10.5" customHeight="1" x14ac:dyDescent="0.2">
      <c r="C34" s="37"/>
      <c r="D34" s="38"/>
      <c r="E34" s="5"/>
    </row>
    <row r="35" spans="3:9" ht="10.5" customHeight="1" x14ac:dyDescent="0.2">
      <c r="C35" s="37"/>
      <c r="D35" s="38"/>
      <c r="E35" s="5"/>
    </row>
    <row r="36" spans="3:9" ht="10.5" customHeight="1" x14ac:dyDescent="0.2">
      <c r="C36" s="37"/>
      <c r="D36" s="38"/>
      <c r="E36" s="5"/>
    </row>
    <row r="37" spans="3:9" ht="10.5" customHeight="1" x14ac:dyDescent="0.2">
      <c r="C37" s="37"/>
      <c r="D37" s="38"/>
      <c r="E37" s="5"/>
      <c r="G37" s="423" t="s">
        <v>4</v>
      </c>
      <c r="H37" s="457">
        <f>D31</f>
        <v>0.75947884643536823</v>
      </c>
      <c r="I37" s="423"/>
    </row>
    <row r="38" spans="3:9" ht="10.5" customHeight="1" x14ac:dyDescent="0.2">
      <c r="C38" s="37"/>
      <c r="D38" s="38"/>
      <c r="E38" s="5"/>
      <c r="G38" s="423" t="s">
        <v>5</v>
      </c>
      <c r="H38" s="457">
        <f>F31</f>
        <v>0.21299956082564778</v>
      </c>
      <c r="I38" s="423"/>
    </row>
    <row r="39" spans="3:9" ht="10.5" customHeight="1" x14ac:dyDescent="0.2">
      <c r="C39" s="37"/>
      <c r="D39" s="38"/>
      <c r="E39" s="5"/>
      <c r="G39" s="423" t="s">
        <v>6</v>
      </c>
      <c r="H39" s="457">
        <f>H31</f>
        <v>2.7521592738984042E-2</v>
      </c>
      <c r="I39" s="423"/>
    </row>
    <row r="40" spans="3:9" ht="10.5" customHeight="1" x14ac:dyDescent="0.2">
      <c r="C40" s="37"/>
      <c r="D40" s="38"/>
      <c r="E40" s="5"/>
    </row>
    <row r="41" spans="3:9" ht="10.5" customHeight="1" x14ac:dyDescent="0.2">
      <c r="C41" s="37"/>
      <c r="D41" s="38"/>
      <c r="E41" s="5"/>
    </row>
    <row r="42" spans="3:9" ht="10.5" customHeight="1" x14ac:dyDescent="0.2">
      <c r="C42" s="37"/>
      <c r="D42" s="38"/>
      <c r="E42" s="5"/>
    </row>
    <row r="43" spans="3:9" ht="10.5" customHeight="1" x14ac:dyDescent="0.2">
      <c r="C43" s="37"/>
      <c r="D43" s="38"/>
      <c r="E43" s="5"/>
    </row>
    <row r="44" spans="3:9" ht="10.5" customHeight="1" x14ac:dyDescent="0.2">
      <c r="C44" s="37"/>
      <c r="D44" s="38"/>
      <c r="E44" s="5"/>
    </row>
    <row r="45" spans="3:9" ht="10.5" customHeight="1" x14ac:dyDescent="0.2">
      <c r="C45" s="37"/>
      <c r="D45" s="38"/>
      <c r="E45" s="5"/>
    </row>
    <row r="46" spans="3:9" ht="10.5" customHeight="1" x14ac:dyDescent="0.2">
      <c r="C46" s="37"/>
      <c r="D46" s="38"/>
      <c r="E46" s="5"/>
    </row>
    <row r="47" spans="3:9" ht="10.5" customHeight="1" x14ac:dyDescent="0.2">
      <c r="C47" s="37"/>
      <c r="D47" s="38"/>
      <c r="E47" s="5"/>
    </row>
    <row r="48" spans="3:9" ht="10.5" customHeight="1" x14ac:dyDescent="0.2">
      <c r="C48" s="37"/>
      <c r="D48" s="38"/>
      <c r="E48" s="5"/>
    </row>
    <row r="49" spans="2:5" ht="10.5" customHeight="1" x14ac:dyDescent="0.2">
      <c r="B49" s="38"/>
      <c r="C49" s="5"/>
      <c r="D49" s="38"/>
      <c r="E49" s="5"/>
    </row>
    <row r="50" spans="2:5" ht="10.5" customHeight="1" x14ac:dyDescent="0.2">
      <c r="B50" s="38"/>
      <c r="C50" s="5"/>
      <c r="D50" s="38"/>
      <c r="E50" s="5"/>
    </row>
    <row r="51" spans="2:5" ht="10.5" customHeight="1" x14ac:dyDescent="0.2">
      <c r="B51" s="38"/>
      <c r="C51" s="5"/>
      <c r="D51" s="38"/>
      <c r="E51" s="5"/>
    </row>
    <row r="52" spans="2:5" ht="10.5" customHeight="1" x14ac:dyDescent="0.2">
      <c r="B52" s="38"/>
      <c r="C52" s="5"/>
      <c r="D52" s="38"/>
      <c r="E52" s="5"/>
    </row>
    <row r="53" spans="2:5" ht="10.5" customHeight="1" x14ac:dyDescent="0.2">
      <c r="B53" s="38"/>
      <c r="C53" s="5"/>
      <c r="D53" s="38"/>
      <c r="E53" s="5"/>
    </row>
    <row r="54" spans="2:5" ht="10.5" customHeight="1" x14ac:dyDescent="0.2"/>
    <row r="55" spans="2:5" ht="10.5" customHeight="1" x14ac:dyDescent="0.2"/>
    <row r="56" spans="2:5" ht="10.5" customHeight="1" x14ac:dyDescent="0.2"/>
    <row r="57" spans="2:5" ht="10.5" customHeight="1" x14ac:dyDescent="0.2"/>
    <row r="58" spans="2:5" ht="10.5" customHeight="1" x14ac:dyDescent="0.2"/>
    <row r="59" spans="2:5" ht="10.5" customHeight="1" x14ac:dyDescent="0.2"/>
    <row r="60" spans="2:5" ht="10.5" customHeight="1" x14ac:dyDescent="0.2"/>
    <row r="61" spans="2:5" ht="10.5" customHeight="1" x14ac:dyDescent="0.2"/>
    <row r="62" spans="2:5" ht="10.5" customHeight="1" x14ac:dyDescent="0.2"/>
    <row r="63" spans="2:5" ht="10.5" customHeight="1" x14ac:dyDescent="0.2"/>
    <row r="64" spans="2:5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</sheetData>
  <mergeCells count="6">
    <mergeCell ref="B8:J8"/>
    <mergeCell ref="B9:B12"/>
    <mergeCell ref="C9:D11"/>
    <mergeCell ref="E9:F11"/>
    <mergeCell ref="G9:H11"/>
    <mergeCell ref="I9:J11"/>
  </mergeCells>
  <hyperlinks>
    <hyperlink ref="B2" location="Índice!A1" display="Informe censo de centros residenciales de servicios sociales" xr:uid="{18D83ECD-33F8-4A29-9A92-76AEDAC81A22}"/>
  </hyperlinks>
  <pageMargins left="0.7" right="0.7" top="0.75" bottom="0.75" header="0.3" footer="0.3"/>
  <pageSetup paperSize="9" scale="69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7D7F-0402-460F-B45F-308D07C1911D}">
  <sheetPr codeName="Hoja28">
    <tabColor theme="4" tint="0.39997558519241921"/>
    <pageSetUpPr fitToPage="1"/>
  </sheetPr>
  <dimension ref="A1:AH1000"/>
  <sheetViews>
    <sheetView showGridLines="0" tabSelected="1" view="pageBreakPreview" topLeftCell="A21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6.42578125" customWidth="1"/>
    <col min="6" max="6" width="13.5703125" hidden="1" customWidth="1"/>
    <col min="7" max="10" width="7.42578125" customWidth="1"/>
    <col min="11" max="11" width="13.85546875" customWidth="1"/>
    <col min="12" max="12" width="10.85546875" customWidth="1"/>
    <col min="13" max="13" width="7.42578125" customWidth="1"/>
    <col min="14" max="14" width="11" customWidth="1"/>
    <col min="15" max="15" width="7.42578125" customWidth="1"/>
    <col min="16" max="16" width="11.7109375" customWidth="1"/>
    <col min="17" max="17" width="7.42578125" customWidth="1"/>
    <col min="18" max="18" width="9.7109375" customWidth="1"/>
    <col min="19" max="19" width="9.5703125" customWidth="1"/>
    <col min="20" max="34" width="7.42578125" customWidth="1"/>
    <col min="35" max="48" width="8.5703125" customWidth="1"/>
  </cols>
  <sheetData>
    <row r="1" spans="1:34" ht="10.5" customHeight="1" x14ac:dyDescent="0.2">
      <c r="V1" s="41"/>
      <c r="W1" s="41"/>
    </row>
    <row r="2" spans="1:34" ht="10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V2" s="41"/>
      <c r="W2" s="41"/>
    </row>
    <row r="3" spans="1:34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V3" s="41"/>
      <c r="W3" s="41"/>
    </row>
    <row r="4" spans="1:34" ht="10.5" customHeight="1" x14ac:dyDescent="0.2">
      <c r="A4" s="3"/>
      <c r="B4" s="304"/>
      <c r="T4" s="12"/>
      <c r="U4" s="12"/>
      <c r="V4" s="41"/>
      <c r="W4" s="41"/>
      <c r="X4" s="12"/>
      <c r="Y4" s="12"/>
      <c r="Z4" s="12"/>
      <c r="AA4" s="12"/>
    </row>
    <row r="5" spans="1:34" x14ac:dyDescent="0.2">
      <c r="A5" s="460" t="s">
        <v>102</v>
      </c>
    </row>
    <row r="6" spans="1:34" ht="10.5" customHeight="1" thickBot="1" x14ac:dyDescent="0.25">
      <c r="A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2"/>
      <c r="S6" s="41"/>
      <c r="T6" s="41"/>
      <c r="U6" s="12"/>
      <c r="V6" s="12"/>
      <c r="W6" s="12"/>
      <c r="X6" s="12"/>
    </row>
    <row r="7" spans="1:34" ht="15" customHeight="1" thickBot="1" x14ac:dyDescent="0.25">
      <c r="B7" s="583" t="s">
        <v>4</v>
      </c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584"/>
      <c r="S7" s="585"/>
      <c r="V7" s="41"/>
      <c r="W7" s="41"/>
      <c r="AG7" s="49"/>
      <c r="AH7" s="49"/>
    </row>
    <row r="8" spans="1:34" ht="15" customHeight="1" thickBot="1" x14ac:dyDescent="0.25">
      <c r="B8" s="466" t="s">
        <v>40</v>
      </c>
      <c r="C8" s="484"/>
      <c r="D8" s="484"/>
      <c r="E8" s="484"/>
      <c r="F8" s="484"/>
      <c r="G8" s="484" t="s">
        <v>125</v>
      </c>
      <c r="H8" s="484"/>
      <c r="I8" s="484"/>
      <c r="J8" s="484"/>
      <c r="K8" s="484"/>
      <c r="L8" s="586" t="s">
        <v>71</v>
      </c>
      <c r="M8" s="468" t="s">
        <v>126</v>
      </c>
      <c r="N8" s="468"/>
      <c r="O8" s="468" t="s">
        <v>127</v>
      </c>
      <c r="P8" s="468"/>
      <c r="Q8" s="468" t="s">
        <v>7</v>
      </c>
      <c r="R8" s="468"/>
      <c r="S8" s="552" t="s">
        <v>128</v>
      </c>
      <c r="V8" s="41"/>
      <c r="W8" s="41"/>
      <c r="AG8" s="49"/>
      <c r="AH8" s="49"/>
    </row>
    <row r="9" spans="1:34" ht="15" customHeight="1" thickBot="1" x14ac:dyDescent="0.25">
      <c r="B9" s="466"/>
      <c r="C9" s="484"/>
      <c r="D9" s="484"/>
      <c r="E9" s="484"/>
      <c r="F9" s="484"/>
      <c r="G9" s="484"/>
      <c r="H9" s="484"/>
      <c r="I9" s="484"/>
      <c r="J9" s="484"/>
      <c r="K9" s="484"/>
      <c r="L9" s="586"/>
      <c r="M9" s="468"/>
      <c r="N9" s="468"/>
      <c r="O9" s="468"/>
      <c r="P9" s="468"/>
      <c r="Q9" s="468"/>
      <c r="R9" s="468"/>
      <c r="S9" s="552"/>
      <c r="V9" s="41"/>
      <c r="W9" s="41"/>
      <c r="AG9" s="49"/>
      <c r="AH9" s="49"/>
    </row>
    <row r="10" spans="1:34" ht="15" customHeight="1" thickBot="1" x14ac:dyDescent="0.25">
      <c r="B10" s="466"/>
      <c r="C10" s="484"/>
      <c r="D10" s="484"/>
      <c r="E10" s="484"/>
      <c r="F10" s="484"/>
      <c r="G10" s="484"/>
      <c r="H10" s="484"/>
      <c r="I10" s="484"/>
      <c r="J10" s="484"/>
      <c r="K10" s="484"/>
      <c r="L10" s="586"/>
      <c r="M10" s="468"/>
      <c r="N10" s="468"/>
      <c r="O10" s="468"/>
      <c r="P10" s="468"/>
      <c r="Q10" s="468"/>
      <c r="R10" s="468"/>
      <c r="S10" s="552"/>
      <c r="T10" s="80"/>
      <c r="V10" s="41"/>
      <c r="W10" s="41"/>
      <c r="AG10" s="49"/>
      <c r="AH10" s="49"/>
    </row>
    <row r="11" spans="1:34" ht="15" customHeight="1" thickBot="1" x14ac:dyDescent="0.25">
      <c r="B11" s="466"/>
      <c r="C11" s="484"/>
      <c r="D11" s="484"/>
      <c r="E11" s="484"/>
      <c r="F11" s="484"/>
      <c r="G11" s="484"/>
      <c r="H11" s="484"/>
      <c r="I11" s="484"/>
      <c r="J11" s="484"/>
      <c r="K11" s="484"/>
      <c r="L11" s="586"/>
      <c r="M11" s="468"/>
      <c r="N11" s="468"/>
      <c r="O11" s="468"/>
      <c r="P11" s="468"/>
      <c r="Q11" s="468"/>
      <c r="R11" s="468"/>
      <c r="S11" s="552"/>
      <c r="V11" s="41"/>
      <c r="W11" s="41"/>
      <c r="AG11" s="49"/>
      <c r="AH11" s="49"/>
    </row>
    <row r="12" spans="1:34" ht="28.5" customHeight="1" x14ac:dyDescent="0.2">
      <c r="B12" s="467"/>
      <c r="C12" s="485"/>
      <c r="D12" s="485"/>
      <c r="E12" s="485"/>
      <c r="F12" s="485"/>
      <c r="G12" s="485"/>
      <c r="H12" s="485"/>
      <c r="I12" s="485"/>
      <c r="J12" s="485"/>
      <c r="K12" s="485"/>
      <c r="L12" s="587"/>
      <c r="M12" s="149" t="s">
        <v>8</v>
      </c>
      <c r="N12" s="149" t="s">
        <v>129</v>
      </c>
      <c r="O12" s="149" t="s">
        <v>8</v>
      </c>
      <c r="P12" s="149" t="s">
        <v>129</v>
      </c>
      <c r="Q12" s="149" t="s">
        <v>8</v>
      </c>
      <c r="R12" s="149" t="s">
        <v>63</v>
      </c>
      <c r="S12" s="76" t="s">
        <v>8</v>
      </c>
      <c r="V12" s="41"/>
      <c r="W12" s="41"/>
    </row>
    <row r="13" spans="1:34" ht="15" customHeight="1" x14ac:dyDescent="0.2">
      <c r="A13" s="12"/>
      <c r="B13" s="481" t="s">
        <v>43</v>
      </c>
      <c r="C13" s="482"/>
      <c r="D13" s="482"/>
      <c r="E13" s="482"/>
      <c r="F13" s="483"/>
      <c r="G13" s="509" t="s">
        <v>130</v>
      </c>
      <c r="H13" s="510"/>
      <c r="I13" s="510"/>
      <c r="J13" s="510"/>
      <c r="K13" s="511"/>
      <c r="L13" s="305">
        <f>((M13*1)+(O13*0.5))/$S$13</f>
        <v>0.38215082943055984</v>
      </c>
      <c r="M13" s="51">
        <v>7234</v>
      </c>
      <c r="N13" s="53">
        <f>IF(M13="","",M13/$Q13)</f>
        <v>0.70727414939382094</v>
      </c>
      <c r="O13" s="51">
        <v>2994</v>
      </c>
      <c r="P13" s="52">
        <f>IF(O13="","",O13/$Q13)</f>
        <v>0.29272585060617912</v>
      </c>
      <c r="Q13" s="218">
        <f>M13+O13</f>
        <v>10228</v>
      </c>
      <c r="R13" s="219">
        <f>Q13/SUM(Q13:Q15)</f>
        <v>0.57063155545637134</v>
      </c>
      <c r="S13" s="581">
        <v>22847</v>
      </c>
      <c r="T13" s="80"/>
      <c r="U13" s="80"/>
      <c r="V13" s="41"/>
      <c r="W13" s="41"/>
    </row>
    <row r="14" spans="1:34" ht="15" customHeight="1" x14ac:dyDescent="0.2">
      <c r="A14" s="12"/>
      <c r="B14" s="475"/>
      <c r="C14" s="476"/>
      <c r="D14" s="476"/>
      <c r="E14" s="476"/>
      <c r="F14" s="477"/>
      <c r="G14" s="502" t="s">
        <v>131</v>
      </c>
      <c r="H14" s="503"/>
      <c r="I14" s="503"/>
      <c r="J14" s="503"/>
      <c r="K14" s="504"/>
      <c r="L14" s="306">
        <f t="shared" ref="L14:L15" si="0">((M14*1)+(O14*0.5))/$S$13</f>
        <v>0.11885586729111043</v>
      </c>
      <c r="M14" s="57">
        <v>1916</v>
      </c>
      <c r="N14" s="59">
        <f>IF(M14="","",M14/$Q14)</f>
        <v>0.54509246088193453</v>
      </c>
      <c r="O14" s="57">
        <v>1599</v>
      </c>
      <c r="P14" s="58">
        <f>IF(O14="","",O14/$Q14)</f>
        <v>0.45490753911806542</v>
      </c>
      <c r="Q14" s="221">
        <f t="shared" ref="Q14:Q15" si="1">M14+O14</f>
        <v>3515</v>
      </c>
      <c r="R14" s="222">
        <f>Q14/SUM(Q13:Q15)</f>
        <v>0.19610577995983039</v>
      </c>
      <c r="S14" s="579"/>
      <c r="V14" s="41"/>
      <c r="W14" s="41"/>
    </row>
    <row r="15" spans="1:34" ht="15" customHeight="1" x14ac:dyDescent="0.2">
      <c r="A15" s="12"/>
      <c r="B15" s="475"/>
      <c r="C15" s="476"/>
      <c r="D15" s="476"/>
      <c r="E15" s="476"/>
      <c r="F15" s="477"/>
      <c r="G15" s="491" t="s">
        <v>132</v>
      </c>
      <c r="H15" s="492"/>
      <c r="I15" s="492"/>
      <c r="J15" s="492"/>
      <c r="K15" s="493"/>
      <c r="L15" s="308">
        <f t="shared" si="0"/>
        <v>0.1534555959206898</v>
      </c>
      <c r="M15" s="253">
        <v>2831</v>
      </c>
      <c r="N15" s="71">
        <f t="shared" ref="N15:P35" si="2">IF(M15="","",M15/$Q15)</f>
        <v>0.67711073905764174</v>
      </c>
      <c r="O15" s="253">
        <v>1350</v>
      </c>
      <c r="P15" s="70">
        <f t="shared" si="2"/>
        <v>0.32288926094235831</v>
      </c>
      <c r="Q15" s="309">
        <f t="shared" si="1"/>
        <v>4181</v>
      </c>
      <c r="R15" s="223">
        <f>Q15/SUM(Q13:Q15)</f>
        <v>0.23326266458379827</v>
      </c>
      <c r="S15" s="579"/>
      <c r="V15" s="41"/>
      <c r="W15" s="41"/>
    </row>
    <row r="16" spans="1:34" ht="15" customHeight="1" thickBot="1" x14ac:dyDescent="0.25">
      <c r="B16" s="478"/>
      <c r="C16" s="479"/>
      <c r="D16" s="479"/>
      <c r="E16" s="479"/>
      <c r="F16" s="480"/>
      <c r="G16" s="486" t="s">
        <v>7</v>
      </c>
      <c r="H16" s="487"/>
      <c r="I16" s="487"/>
      <c r="J16" s="487"/>
      <c r="K16" s="488"/>
      <c r="L16" s="310">
        <f>((M16*1)+(O16*0.5))/$S$13</f>
        <v>0.65446229264236</v>
      </c>
      <c r="M16" s="72">
        <f>SUM(M13:M15)</f>
        <v>11981</v>
      </c>
      <c r="N16" s="176">
        <f>IF(M16="","",M16/$Q16)</f>
        <v>0.66843338540504349</v>
      </c>
      <c r="O16" s="72">
        <f>SUM(O13:O15)</f>
        <v>5943</v>
      </c>
      <c r="P16" s="175">
        <f>IF(O16="","",O16/$Q16)</f>
        <v>0.33156661459495651</v>
      </c>
      <c r="Q16" s="72">
        <f>SUM(Q13:Q15)</f>
        <v>17924</v>
      </c>
      <c r="R16" s="222">
        <f>Q16/SUM(Q13:Q15)</f>
        <v>1</v>
      </c>
      <c r="S16" s="582"/>
      <c r="V16" s="41"/>
      <c r="W16" s="41"/>
    </row>
    <row r="17" spans="1:23" ht="15" customHeight="1" x14ac:dyDescent="0.2">
      <c r="A17" s="12"/>
      <c r="B17" s="481" t="s">
        <v>44</v>
      </c>
      <c r="C17" s="482"/>
      <c r="D17" s="482"/>
      <c r="E17" s="482"/>
      <c r="F17" s="483"/>
      <c r="G17" s="509" t="s">
        <v>130</v>
      </c>
      <c r="H17" s="510"/>
      <c r="I17" s="510"/>
      <c r="J17" s="510"/>
      <c r="K17" s="511"/>
      <c r="L17" s="305">
        <f>((M17*1)+(O17*0.5))/$S$17</f>
        <v>0.38003271263210869</v>
      </c>
      <c r="M17" s="51">
        <v>2498</v>
      </c>
      <c r="N17" s="53">
        <f>IF(M17="","",M17/$Q17)</f>
        <v>0.70505221563646625</v>
      </c>
      <c r="O17" s="51">
        <v>1045</v>
      </c>
      <c r="P17" s="52">
        <f t="shared" si="2"/>
        <v>0.29494778436353375</v>
      </c>
      <c r="Q17" s="218">
        <f>M17+O17</f>
        <v>3543</v>
      </c>
      <c r="R17" s="219">
        <f>Q17/SUM(Q17:Q19)</f>
        <v>0.59616355376072694</v>
      </c>
      <c r="S17" s="581">
        <v>7948</v>
      </c>
      <c r="V17" s="41"/>
      <c r="W17" s="41"/>
    </row>
    <row r="18" spans="1:23" ht="15" customHeight="1" x14ac:dyDescent="0.2">
      <c r="A18" s="12"/>
      <c r="B18" s="475"/>
      <c r="C18" s="476"/>
      <c r="D18" s="476"/>
      <c r="E18" s="476"/>
      <c r="F18" s="477"/>
      <c r="G18" s="502" t="s">
        <v>131</v>
      </c>
      <c r="H18" s="503"/>
      <c r="I18" s="503"/>
      <c r="J18" s="503"/>
      <c r="K18" s="504"/>
      <c r="L18" s="306">
        <f t="shared" ref="L18:L20" si="3">((M18*1)+(O18*0.5))/$S$17</f>
        <v>0.1046804227478611</v>
      </c>
      <c r="M18" s="57">
        <v>581</v>
      </c>
      <c r="N18" s="59">
        <f t="shared" ref="N18:N19" si="4">IF(M18="","",M18/$Q18)</f>
        <v>0.53647276084949214</v>
      </c>
      <c r="O18" s="57">
        <v>502</v>
      </c>
      <c r="P18" s="58">
        <f t="shared" si="2"/>
        <v>0.46352723915050786</v>
      </c>
      <c r="Q18" s="221">
        <f>M18+O18</f>
        <v>1083</v>
      </c>
      <c r="R18" s="222">
        <f>Q18/SUM(Q17:Q19)</f>
        <v>0.18223119636547197</v>
      </c>
      <c r="S18" s="579"/>
      <c r="V18" s="41"/>
      <c r="W18" s="41"/>
    </row>
    <row r="19" spans="1:23" ht="15" customHeight="1" x14ac:dyDescent="0.2">
      <c r="A19" s="12"/>
      <c r="B19" s="475"/>
      <c r="C19" s="476"/>
      <c r="D19" s="476"/>
      <c r="E19" s="476"/>
      <c r="F19" s="477"/>
      <c r="G19" s="491" t="s">
        <v>132</v>
      </c>
      <c r="H19" s="492"/>
      <c r="I19" s="492"/>
      <c r="J19" s="492"/>
      <c r="K19" s="493"/>
      <c r="L19" s="308">
        <f t="shared" si="3"/>
        <v>0.13456215400100655</v>
      </c>
      <c r="M19" s="253">
        <v>822</v>
      </c>
      <c r="N19" s="71">
        <f t="shared" si="4"/>
        <v>0.62414578587699321</v>
      </c>
      <c r="O19" s="253">
        <v>495</v>
      </c>
      <c r="P19" s="70">
        <f t="shared" si="2"/>
        <v>0.37585421412300685</v>
      </c>
      <c r="Q19" s="309">
        <f t="shared" ref="Q19" si="5">M19+O19</f>
        <v>1317</v>
      </c>
      <c r="R19" s="223">
        <f>Q19/SUM(Q17:Q19)</f>
        <v>0.22160524987380112</v>
      </c>
      <c r="S19" s="579"/>
      <c r="V19" s="41"/>
      <c r="W19" s="41"/>
    </row>
    <row r="20" spans="1:23" ht="15" customHeight="1" thickBot="1" x14ac:dyDescent="0.25">
      <c r="B20" s="478"/>
      <c r="C20" s="479"/>
      <c r="D20" s="479"/>
      <c r="E20" s="479"/>
      <c r="F20" s="480"/>
      <c r="G20" s="486" t="s">
        <v>7</v>
      </c>
      <c r="H20" s="487"/>
      <c r="I20" s="487"/>
      <c r="J20" s="487"/>
      <c r="K20" s="488"/>
      <c r="L20" s="310">
        <f t="shared" si="3"/>
        <v>0.61927528938097631</v>
      </c>
      <c r="M20" s="72">
        <f>SUM(M17:M19)</f>
        <v>3901</v>
      </c>
      <c r="N20" s="176">
        <f>IF(M20="","",M20/$Q20)</f>
        <v>0.65640249032475184</v>
      </c>
      <c r="O20" s="72">
        <f>SUM(O17:O19)</f>
        <v>2042</v>
      </c>
      <c r="P20" s="175">
        <f>IF(O20="","",O20/$Q20)</f>
        <v>0.34359750967524821</v>
      </c>
      <c r="Q20" s="72">
        <f>SUM(Q17:Q19)</f>
        <v>5943</v>
      </c>
      <c r="R20" s="222">
        <f>Q20/SUM(Q17:Q19)</f>
        <v>1</v>
      </c>
      <c r="S20" s="582"/>
      <c r="V20" s="41"/>
      <c r="W20" s="41"/>
    </row>
    <row r="21" spans="1:23" ht="15" customHeight="1" x14ac:dyDescent="0.2">
      <c r="A21" s="12"/>
      <c r="B21" s="481" t="s">
        <v>46</v>
      </c>
      <c r="C21" s="482"/>
      <c r="D21" s="482"/>
      <c r="E21" s="482"/>
      <c r="F21" s="483"/>
      <c r="G21" s="509" t="s">
        <v>130</v>
      </c>
      <c r="H21" s="510"/>
      <c r="I21" s="510"/>
      <c r="J21" s="510"/>
      <c r="K21" s="511"/>
      <c r="L21" s="305">
        <f>((M21*1)+(O21*0.5))/$S$21</f>
        <v>0.48430127273191009</v>
      </c>
      <c r="M21" s="51">
        <v>17152</v>
      </c>
      <c r="N21" s="53">
        <f>IF(M21="","",M21/$Q21)</f>
        <v>0.82366500192086056</v>
      </c>
      <c r="O21" s="51">
        <v>3672</v>
      </c>
      <c r="P21" s="52">
        <f t="shared" si="2"/>
        <v>0.17633499807913947</v>
      </c>
      <c r="Q21" s="218">
        <f>M21+O21</f>
        <v>20824</v>
      </c>
      <c r="R21" s="219">
        <f>Q21/SUM(Q21:Q23)</f>
        <v>0.50655574205161891</v>
      </c>
      <c r="S21" s="581">
        <v>39207</v>
      </c>
      <c r="V21" s="41"/>
      <c r="W21" s="41"/>
    </row>
    <row r="22" spans="1:23" ht="15" customHeight="1" x14ac:dyDescent="0.2">
      <c r="A22" s="12"/>
      <c r="B22" s="475"/>
      <c r="C22" s="476"/>
      <c r="D22" s="476"/>
      <c r="E22" s="476"/>
      <c r="F22" s="477"/>
      <c r="G22" s="502" t="s">
        <v>131</v>
      </c>
      <c r="H22" s="503"/>
      <c r="I22" s="503"/>
      <c r="J22" s="503"/>
      <c r="K22" s="504"/>
      <c r="L22" s="306">
        <f t="shared" ref="L22:L24" si="6">((M22*1)+(O22*0.5))/$S$21</f>
        <v>0.15971637717754483</v>
      </c>
      <c r="M22" s="57">
        <v>5403</v>
      </c>
      <c r="N22" s="59">
        <f t="shared" ref="N22:N23" si="7">IF(M22="","",M22/$Q22)</f>
        <v>0.75874174975424802</v>
      </c>
      <c r="O22" s="57">
        <v>1718</v>
      </c>
      <c r="P22" s="58">
        <f t="shared" si="2"/>
        <v>0.24125825024575201</v>
      </c>
      <c r="Q22" s="221">
        <f t="shared" ref="Q22:Q23" si="8">M22+O22</f>
        <v>7121</v>
      </c>
      <c r="R22" s="222">
        <f>Q22/SUM(Q21:Q23)</f>
        <v>0.17322240871828554</v>
      </c>
      <c r="S22" s="579"/>
      <c r="V22" s="41"/>
      <c r="W22" s="41"/>
    </row>
    <row r="23" spans="1:23" ht="15" customHeight="1" x14ac:dyDescent="0.2">
      <c r="A23" s="12"/>
      <c r="B23" s="475"/>
      <c r="C23" s="476"/>
      <c r="D23" s="476"/>
      <c r="E23" s="476"/>
      <c r="F23" s="477"/>
      <c r="G23" s="491" t="s">
        <v>132</v>
      </c>
      <c r="H23" s="492"/>
      <c r="I23" s="492"/>
      <c r="J23" s="492"/>
      <c r="K23" s="493"/>
      <c r="L23" s="308">
        <f t="shared" si="6"/>
        <v>0.31343892672226897</v>
      </c>
      <c r="M23" s="253">
        <v>11414</v>
      </c>
      <c r="N23" s="71">
        <f t="shared" si="7"/>
        <v>0.86706168337891221</v>
      </c>
      <c r="O23" s="253">
        <v>1750</v>
      </c>
      <c r="P23" s="70">
        <f t="shared" si="2"/>
        <v>0.13293831662108782</v>
      </c>
      <c r="Q23" s="309">
        <f t="shared" si="8"/>
        <v>13164</v>
      </c>
      <c r="R23" s="223">
        <f>Q23/SUM(Q21:Q23)</f>
        <v>0.32022184923009561</v>
      </c>
      <c r="S23" s="579"/>
      <c r="V23" s="41"/>
      <c r="W23" s="41"/>
    </row>
    <row r="24" spans="1:23" ht="15" customHeight="1" thickBot="1" x14ac:dyDescent="0.25">
      <c r="B24" s="478"/>
      <c r="C24" s="479"/>
      <c r="D24" s="479"/>
      <c r="E24" s="479"/>
      <c r="F24" s="480"/>
      <c r="G24" s="486" t="s">
        <v>7</v>
      </c>
      <c r="H24" s="487"/>
      <c r="I24" s="487"/>
      <c r="J24" s="487"/>
      <c r="K24" s="488"/>
      <c r="L24" s="310">
        <f t="shared" si="6"/>
        <v>0.9574565766317239</v>
      </c>
      <c r="M24" s="72">
        <f>SUM(M21:M23)</f>
        <v>33969</v>
      </c>
      <c r="N24" s="176">
        <f>IF(M24="","",M24/$Q24)</f>
        <v>0.82631540538568193</v>
      </c>
      <c r="O24" s="72">
        <f>SUM(O21:O23)</f>
        <v>7140</v>
      </c>
      <c r="P24" s="175">
        <f>IF(O24="","",O24/$Q24)</f>
        <v>0.17368459461431804</v>
      </c>
      <c r="Q24" s="72">
        <f>SUM(Q21:Q23)</f>
        <v>41109</v>
      </c>
      <c r="R24" s="222">
        <f>Q24/SUM(Q21:Q23)</f>
        <v>1</v>
      </c>
      <c r="S24" s="582"/>
      <c r="V24" s="41"/>
      <c r="W24" s="41"/>
    </row>
    <row r="25" spans="1:23" ht="15" customHeight="1" x14ac:dyDescent="0.2">
      <c r="A25" s="12"/>
      <c r="B25" s="481" t="s">
        <v>47</v>
      </c>
      <c r="C25" s="482"/>
      <c r="D25" s="482"/>
      <c r="E25" s="482"/>
      <c r="F25" s="483"/>
      <c r="G25" s="509" t="s">
        <v>130</v>
      </c>
      <c r="H25" s="510"/>
      <c r="I25" s="510"/>
      <c r="J25" s="510"/>
      <c r="K25" s="511"/>
      <c r="L25" s="305">
        <f>((M25*1)+(O25*0.5))/$S$25</f>
        <v>0.33236042929683651</v>
      </c>
      <c r="M25" s="51">
        <v>40926</v>
      </c>
      <c r="N25" s="53">
        <f>IF(M25="","",M25/$Q25)</f>
        <v>0.7637157572590878</v>
      </c>
      <c r="O25" s="51">
        <v>12662</v>
      </c>
      <c r="P25" s="52">
        <f t="shared" si="2"/>
        <v>0.23628424274091214</v>
      </c>
      <c r="Q25" s="218">
        <f>M25+O25</f>
        <v>53588</v>
      </c>
      <c r="R25" s="219">
        <f>Q25/SUM(Q25:Q27)</f>
        <v>0.58960478831088814</v>
      </c>
      <c r="S25" s="581">
        <v>142186</v>
      </c>
      <c r="V25" s="41"/>
      <c r="W25" s="41"/>
    </row>
    <row r="26" spans="1:23" ht="15" customHeight="1" x14ac:dyDescent="0.2">
      <c r="A26" s="12"/>
      <c r="B26" s="475"/>
      <c r="C26" s="476"/>
      <c r="D26" s="476"/>
      <c r="E26" s="476"/>
      <c r="F26" s="477"/>
      <c r="G26" s="502" t="s">
        <v>131</v>
      </c>
      <c r="H26" s="503"/>
      <c r="I26" s="503"/>
      <c r="J26" s="503"/>
      <c r="K26" s="504"/>
      <c r="L26" s="306">
        <f t="shared" ref="L26:L28" si="9">((M26*1)+(O26*0.5))/$S$25</f>
        <v>9.6728932525002462E-2</v>
      </c>
      <c r="M26" s="57">
        <v>9473</v>
      </c>
      <c r="N26" s="59">
        <f t="shared" ref="N26:N27" si="10">IF(M26="","",M26/$Q26)</f>
        <v>0.52528557169790391</v>
      </c>
      <c r="O26" s="57">
        <v>8561</v>
      </c>
      <c r="P26" s="58">
        <f t="shared" si="2"/>
        <v>0.47471442830209604</v>
      </c>
      <c r="Q26" s="221">
        <f t="shared" ref="Q26:Q27" si="11">M26+O26</f>
        <v>18034</v>
      </c>
      <c r="R26" s="222">
        <f>Q26/SUM(Q25:Q27)</f>
        <v>0.19842003344775988</v>
      </c>
      <c r="S26" s="579"/>
      <c r="V26" s="41"/>
      <c r="W26" s="41"/>
    </row>
    <row r="27" spans="1:23" ht="15" customHeight="1" x14ac:dyDescent="0.2">
      <c r="A27" s="12"/>
      <c r="B27" s="475"/>
      <c r="C27" s="476"/>
      <c r="D27" s="476"/>
      <c r="E27" s="476"/>
      <c r="F27" s="477"/>
      <c r="G27" s="491" t="s">
        <v>132</v>
      </c>
      <c r="H27" s="492"/>
      <c r="I27" s="492"/>
      <c r="J27" s="492"/>
      <c r="K27" s="493"/>
      <c r="L27" s="308">
        <f t="shared" si="9"/>
        <v>0.11686452955987228</v>
      </c>
      <c r="M27" s="253">
        <v>13967</v>
      </c>
      <c r="N27" s="71">
        <f t="shared" si="10"/>
        <v>0.72495588082632612</v>
      </c>
      <c r="O27" s="253">
        <v>5299</v>
      </c>
      <c r="P27" s="70">
        <f t="shared" si="2"/>
        <v>0.27504411917367383</v>
      </c>
      <c r="Q27" s="309">
        <f t="shared" si="11"/>
        <v>19266</v>
      </c>
      <c r="R27" s="223">
        <f>Q27/SUM(Q25:Q27)</f>
        <v>0.21197517824135198</v>
      </c>
      <c r="S27" s="579"/>
      <c r="V27" s="41"/>
      <c r="W27" s="41"/>
    </row>
    <row r="28" spans="1:23" ht="15" customHeight="1" thickBot="1" x14ac:dyDescent="0.25">
      <c r="B28" s="478"/>
      <c r="C28" s="479"/>
      <c r="D28" s="479"/>
      <c r="E28" s="479"/>
      <c r="F28" s="480"/>
      <c r="G28" s="28"/>
      <c r="H28" s="66"/>
      <c r="I28" s="66"/>
      <c r="J28" s="66"/>
      <c r="K28" s="67"/>
      <c r="L28" s="310">
        <f t="shared" si="9"/>
        <v>0.54595389138171124</v>
      </c>
      <c r="M28" s="72">
        <f>SUM(M25:M27)</f>
        <v>64366</v>
      </c>
      <c r="N28" s="176">
        <f>IF(M28="","",M28/$Q28)</f>
        <v>0.70819030014963469</v>
      </c>
      <c r="O28" s="72">
        <f>SUM(O25:O27)</f>
        <v>26522</v>
      </c>
      <c r="P28" s="175">
        <f>IF(O28="","",O28/$Q28)</f>
        <v>0.29180969985036531</v>
      </c>
      <c r="Q28" s="72">
        <f>SUM(Q25:Q27)</f>
        <v>90888</v>
      </c>
      <c r="R28" s="222">
        <f>Q28/SUM(Q25:Q27)</f>
        <v>1</v>
      </c>
      <c r="S28" s="582"/>
      <c r="V28" s="41"/>
      <c r="W28" s="41"/>
    </row>
    <row r="29" spans="1:23" ht="15" customHeight="1" x14ac:dyDescent="0.2">
      <c r="A29" s="12"/>
      <c r="B29" s="481" t="s">
        <v>48</v>
      </c>
      <c r="C29" s="482"/>
      <c r="D29" s="482"/>
      <c r="E29" s="482"/>
      <c r="F29" s="483"/>
      <c r="G29" s="509" t="s">
        <v>130</v>
      </c>
      <c r="H29" s="510"/>
      <c r="I29" s="510"/>
      <c r="J29" s="510"/>
      <c r="K29" s="511"/>
      <c r="L29" s="305">
        <f>((M29*1)+(O29*0.5))/$S$29</f>
        <v>0.34817242775245832</v>
      </c>
      <c r="M29" s="51">
        <v>23148</v>
      </c>
      <c r="N29" s="53">
        <f>IF(M29="","",M29/$Q29)</f>
        <v>0.76709968186638389</v>
      </c>
      <c r="O29" s="51">
        <v>7028</v>
      </c>
      <c r="P29" s="52">
        <f t="shared" si="2"/>
        <v>0.23290031813361611</v>
      </c>
      <c r="Q29" s="218">
        <f>M29+O29</f>
        <v>30176</v>
      </c>
      <c r="R29" s="219">
        <f>Q29/SUM(Q29:Q31)</f>
        <v>0.59598672776109973</v>
      </c>
      <c r="S29" s="581">
        <v>76577</v>
      </c>
      <c r="V29" s="41"/>
      <c r="W29" s="41"/>
    </row>
    <row r="30" spans="1:23" ht="15" customHeight="1" x14ac:dyDescent="0.2">
      <c r="A30" s="12"/>
      <c r="B30" s="475"/>
      <c r="C30" s="476"/>
      <c r="D30" s="476"/>
      <c r="E30" s="476"/>
      <c r="F30" s="477"/>
      <c r="G30" s="502" t="s">
        <v>131</v>
      </c>
      <c r="H30" s="503"/>
      <c r="I30" s="503"/>
      <c r="J30" s="503"/>
      <c r="K30" s="504"/>
      <c r="L30" s="306">
        <f t="shared" ref="L30:L32" si="12">((M30*1)+(O30*0.5))/$S$29</f>
        <v>9.6158115361009183E-2</v>
      </c>
      <c r="M30" s="57">
        <v>5227</v>
      </c>
      <c r="N30" s="59">
        <f t="shared" ref="N30:N31" si="13">IF(M30="","",M30/$Q30)</f>
        <v>0.55021052631578948</v>
      </c>
      <c r="O30" s="57">
        <v>4273</v>
      </c>
      <c r="P30" s="58">
        <f t="shared" si="2"/>
        <v>0.44978947368421052</v>
      </c>
      <c r="Q30" s="221">
        <f t="shared" ref="Q30:Q31" si="14">M30+O30</f>
        <v>9500</v>
      </c>
      <c r="R30" s="222">
        <f>Q30/SUM(Q29:Q31)</f>
        <v>0.1876283773107916</v>
      </c>
      <c r="S30" s="579"/>
      <c r="V30" s="41"/>
      <c r="W30" s="41"/>
    </row>
    <row r="31" spans="1:23" ht="15" customHeight="1" x14ac:dyDescent="0.2">
      <c r="A31" s="12"/>
      <c r="B31" s="475"/>
      <c r="C31" s="476"/>
      <c r="D31" s="476"/>
      <c r="E31" s="476"/>
      <c r="F31" s="477"/>
      <c r="G31" s="491" t="s">
        <v>132</v>
      </c>
      <c r="H31" s="492"/>
      <c r="I31" s="492"/>
      <c r="J31" s="492"/>
      <c r="K31" s="493"/>
      <c r="L31" s="308">
        <f t="shared" si="12"/>
        <v>0.12553377646029487</v>
      </c>
      <c r="M31" s="253">
        <v>8270</v>
      </c>
      <c r="N31" s="71">
        <f t="shared" si="13"/>
        <v>0.7548375319459657</v>
      </c>
      <c r="O31" s="253">
        <v>2686</v>
      </c>
      <c r="P31" s="70">
        <f t="shared" si="2"/>
        <v>0.24516246805403433</v>
      </c>
      <c r="Q31" s="309">
        <f t="shared" si="14"/>
        <v>10956</v>
      </c>
      <c r="R31" s="223">
        <f>Q31/SUM(Q29:Q31)</f>
        <v>0.2163848949281087</v>
      </c>
      <c r="S31" s="579"/>
      <c r="V31" s="41"/>
      <c r="W31" s="41"/>
    </row>
    <row r="32" spans="1:23" ht="15" customHeight="1" thickBot="1" x14ac:dyDescent="0.25">
      <c r="B32" s="478"/>
      <c r="C32" s="479"/>
      <c r="D32" s="479"/>
      <c r="E32" s="479"/>
      <c r="F32" s="480"/>
      <c r="G32" s="486" t="s">
        <v>7</v>
      </c>
      <c r="H32" s="487"/>
      <c r="I32" s="487"/>
      <c r="J32" s="487"/>
      <c r="K32" s="488"/>
      <c r="L32" s="310">
        <f t="shared" si="12"/>
        <v>0.56986431957376238</v>
      </c>
      <c r="M32" s="72">
        <f>SUM(M29:M31)</f>
        <v>36645</v>
      </c>
      <c r="N32" s="176">
        <f>IF(M32="","",M32/$Q32)</f>
        <v>0.7237517775319956</v>
      </c>
      <c r="O32" s="72">
        <f>SUM(O29:O31)</f>
        <v>13987</v>
      </c>
      <c r="P32" s="175">
        <f>IF(O32="","",O32/$Q32)</f>
        <v>0.2762482224680044</v>
      </c>
      <c r="Q32" s="72">
        <f>SUM(Q29:Q31)</f>
        <v>50632</v>
      </c>
      <c r="R32" s="64">
        <f>Q32/SUM(Q29:Q31)</f>
        <v>1</v>
      </c>
      <c r="S32" s="579"/>
      <c r="V32" s="41"/>
      <c r="W32" s="41"/>
    </row>
    <row r="33" spans="1:34" ht="15" customHeight="1" x14ac:dyDescent="0.2">
      <c r="B33" s="569" t="s">
        <v>29</v>
      </c>
      <c r="C33" s="570"/>
      <c r="D33" s="570"/>
      <c r="E33" s="570"/>
      <c r="F33" s="571"/>
      <c r="G33" s="509" t="s">
        <v>130</v>
      </c>
      <c r="H33" s="510"/>
      <c r="I33" s="510"/>
      <c r="J33" s="510"/>
      <c r="K33" s="511"/>
      <c r="L33" s="311">
        <f>((M33*1)+(O33*0.5))/$S$33</f>
        <v>0.36243485186916696</v>
      </c>
      <c r="M33" s="312">
        <f>M13+M17+M21+M25+M29</f>
        <v>90958</v>
      </c>
      <c r="N33" s="313">
        <f t="shared" ref="N33" si="15">IF(M33="","",M33/$Q33)</f>
        <v>0.76849246783092118</v>
      </c>
      <c r="O33" s="314">
        <f>O13+O17+O21+O25+O29</f>
        <v>27401</v>
      </c>
      <c r="P33" s="315">
        <f t="shared" ref="P33" si="16">IF(O33="","",O33/$Q33)</f>
        <v>0.23150753216907882</v>
      </c>
      <c r="Q33" s="312">
        <f>Q13+Q17+Q21+Q25+Q29</f>
        <v>118359</v>
      </c>
      <c r="R33" s="222">
        <f>Q33/SUM(Q33:Q35)</f>
        <v>0.57317817294281725</v>
      </c>
      <c r="S33" s="578">
        <f>S13+S17+S21+S25+S29</f>
        <v>288765</v>
      </c>
      <c r="V33" s="41"/>
      <c r="W33" s="41"/>
    </row>
    <row r="34" spans="1:34" ht="15" customHeight="1" x14ac:dyDescent="0.2">
      <c r="B34" s="572"/>
      <c r="C34" s="573"/>
      <c r="D34" s="573"/>
      <c r="E34" s="573"/>
      <c r="F34" s="574"/>
      <c r="G34" s="502" t="s">
        <v>131</v>
      </c>
      <c r="H34" s="503"/>
      <c r="I34" s="503"/>
      <c r="J34" s="503"/>
      <c r="K34" s="504"/>
      <c r="L34" s="316">
        <f t="shared" ref="L34:L36" si="17">((M34*1)+(O34*0.5))/$S$33</f>
        <v>0.1070991983100445</v>
      </c>
      <c r="M34" s="317">
        <f>M14+M18+M22+M26+M30</f>
        <v>22600</v>
      </c>
      <c r="N34" s="318">
        <f t="shared" si="2"/>
        <v>0.57575217180852423</v>
      </c>
      <c r="O34" s="319">
        <f>O14+O18+O22+O26+O30</f>
        <v>16653</v>
      </c>
      <c r="P34" s="320">
        <f t="shared" si="2"/>
        <v>0.42424782819147583</v>
      </c>
      <c r="Q34" s="317">
        <f t="shared" ref="Q34:Q35" si="18">Q14+Q18+Q22+Q26+Q30</f>
        <v>39253</v>
      </c>
      <c r="R34" s="222">
        <f>Q34/SUM(Q33:Q35)</f>
        <v>0.19009084921741826</v>
      </c>
      <c r="S34" s="579"/>
      <c r="V34" s="41"/>
      <c r="W34" s="41"/>
    </row>
    <row r="35" spans="1:34" ht="15" customHeight="1" x14ac:dyDescent="0.2">
      <c r="A35" s="75"/>
      <c r="B35" s="572"/>
      <c r="C35" s="573"/>
      <c r="D35" s="573"/>
      <c r="E35" s="573"/>
      <c r="F35" s="574"/>
      <c r="G35" s="491" t="s">
        <v>132</v>
      </c>
      <c r="H35" s="492"/>
      <c r="I35" s="492"/>
      <c r="J35" s="492"/>
      <c r="K35" s="493"/>
      <c r="L35" s="316">
        <f t="shared" si="17"/>
        <v>0.149235537547833</v>
      </c>
      <c r="M35" s="317">
        <f>M15+M19+M23+M27+M31</f>
        <v>37304</v>
      </c>
      <c r="N35" s="318">
        <f t="shared" si="2"/>
        <v>0.76311267490385404</v>
      </c>
      <c r="O35" s="319">
        <f>O15+O19+O23+O27+O31</f>
        <v>11580</v>
      </c>
      <c r="P35" s="320">
        <f t="shared" si="2"/>
        <v>0.23688732509614599</v>
      </c>
      <c r="Q35" s="317">
        <f t="shared" si="18"/>
        <v>48884</v>
      </c>
      <c r="R35" s="223">
        <f>Q35/SUM(Q33:Q35)</f>
        <v>0.23673097783976446</v>
      </c>
      <c r="S35" s="579"/>
      <c r="V35" s="41"/>
      <c r="W35" s="41"/>
    </row>
    <row r="36" spans="1:34" ht="15" customHeight="1" thickBot="1" x14ac:dyDescent="0.25">
      <c r="A36" s="75"/>
      <c r="B36" s="575"/>
      <c r="C36" s="576"/>
      <c r="D36" s="576"/>
      <c r="E36" s="576"/>
      <c r="F36" s="577"/>
      <c r="G36" s="486" t="s">
        <v>7</v>
      </c>
      <c r="H36" s="487"/>
      <c r="I36" s="487"/>
      <c r="J36" s="487"/>
      <c r="K36" s="488"/>
      <c r="L36" s="310">
        <f t="shared" si="17"/>
        <v>0.61876958772704449</v>
      </c>
      <c r="M36" s="72">
        <f>SUM(M33:M35)</f>
        <v>150862</v>
      </c>
      <c r="N36" s="176">
        <f>IF(M36="","",M36/$Q36)</f>
        <v>0.73058073764140707</v>
      </c>
      <c r="O36" s="72">
        <f>SUM(O33:O35)</f>
        <v>55634</v>
      </c>
      <c r="P36" s="175">
        <f>IF(O36="","",O36/$Q36)</f>
        <v>0.26941926235859293</v>
      </c>
      <c r="Q36" s="72">
        <f>SUM(Q33:Q35)</f>
        <v>206496</v>
      </c>
      <c r="R36" s="321">
        <f>Q36/SUM(Q33:Q35)</f>
        <v>1</v>
      </c>
      <c r="S36" s="580"/>
      <c r="V36" s="41"/>
      <c r="W36" s="41"/>
    </row>
    <row r="37" spans="1:34" ht="15" customHeight="1" x14ac:dyDescent="0.2">
      <c r="B37" s="65" t="s">
        <v>133</v>
      </c>
      <c r="C37" s="322"/>
      <c r="D37" s="322"/>
      <c r="E37" s="322"/>
      <c r="F37" s="322"/>
      <c r="G37" s="322"/>
      <c r="H37" s="322"/>
      <c r="I37" s="322"/>
      <c r="J37" s="322"/>
      <c r="K37" s="322"/>
      <c r="L37" s="323"/>
      <c r="M37" s="324"/>
      <c r="N37" s="324"/>
      <c r="O37" s="324"/>
      <c r="P37" s="324"/>
      <c r="Q37" s="324"/>
      <c r="R37" s="324"/>
      <c r="S37" s="324"/>
      <c r="V37" s="41"/>
      <c r="W37" s="41"/>
      <c r="AG37" s="49"/>
      <c r="AH37" s="49"/>
    </row>
    <row r="38" spans="1:34" ht="15" customHeight="1" x14ac:dyDescent="0.2">
      <c r="B38" s="228" t="s">
        <v>72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3"/>
      <c r="M38" s="324"/>
      <c r="N38" s="324"/>
      <c r="O38" s="324"/>
      <c r="P38" s="324"/>
      <c r="Q38" s="324"/>
      <c r="R38" s="324"/>
      <c r="S38" s="324"/>
      <c r="V38" s="41"/>
      <c r="W38" s="41"/>
      <c r="AG38" s="49"/>
      <c r="AH38" s="49"/>
    </row>
    <row r="39" spans="1:34" ht="10.5" customHeight="1" x14ac:dyDescent="0.2">
      <c r="B39" s="42"/>
      <c r="C39" s="42"/>
      <c r="D39" s="209"/>
      <c r="E39" s="325"/>
      <c r="F39" s="325"/>
      <c r="G39" s="325"/>
      <c r="H39" s="325"/>
      <c r="I39" s="325"/>
      <c r="J39" s="325"/>
      <c r="K39" s="325"/>
      <c r="L39" s="326"/>
      <c r="M39" s="327"/>
      <c r="N39" s="297"/>
      <c r="O39" s="297"/>
      <c r="P39" s="297"/>
      <c r="Q39" s="297"/>
      <c r="R39" s="297"/>
      <c r="S39" s="297"/>
      <c r="V39" s="41"/>
      <c r="W39" s="41"/>
    </row>
    <row r="40" spans="1:34" ht="10.5" customHeight="1" x14ac:dyDescent="0.2">
      <c r="B40" s="42"/>
      <c r="C40" s="42"/>
      <c r="D40" s="209"/>
      <c r="E40" s="209"/>
      <c r="F40" s="328" t="s">
        <v>65</v>
      </c>
      <c r="G40" s="328" t="s">
        <v>70</v>
      </c>
      <c r="H40" s="328" t="s">
        <v>73</v>
      </c>
      <c r="I40" s="328"/>
      <c r="J40" s="328" t="s">
        <v>65</v>
      </c>
      <c r="K40" s="328" t="s">
        <v>70</v>
      </c>
      <c r="L40" s="329" t="s">
        <v>73</v>
      </c>
      <c r="M40" s="104"/>
      <c r="N40" s="330"/>
      <c r="O40" s="331"/>
      <c r="P40" s="13"/>
      <c r="Q40" s="277"/>
      <c r="R40" s="303"/>
      <c r="S40" s="90"/>
      <c r="V40" s="41"/>
      <c r="W40" s="41"/>
    </row>
    <row r="41" spans="1:34" ht="10.5" customHeight="1" x14ac:dyDescent="0.2">
      <c r="B41" s="42"/>
      <c r="C41" s="42"/>
      <c r="D41" s="209"/>
      <c r="E41" s="209"/>
      <c r="F41" s="325">
        <f>_xlfn.RANK.EQ(H41,H$41:H$45,1)+COUNTIF(H$41:H41,H41)-1</f>
        <v>4</v>
      </c>
      <c r="G41" s="326" t="str">
        <f>B13</f>
        <v>Titularidad pública y gestión privada con lucro</v>
      </c>
      <c r="H41" s="332">
        <f>L13</f>
        <v>0.38215082943055984</v>
      </c>
      <c r="I41" s="332"/>
      <c r="J41" s="333">
        <v>1</v>
      </c>
      <c r="K41" s="334" t="str">
        <f>VLOOKUP($J41,$F$40:$H$45,MATCH(K$40,$F$40:$H$40,0),FALSE)</f>
        <v>Titularidad y gestión privada con lucro</v>
      </c>
      <c r="L41" s="335">
        <f>VLOOKUP($J41,$F$40:$H$45,MATCH(L$40,$F$40:$H$40,0),FALSE)</f>
        <v>0.33236042929683651</v>
      </c>
      <c r="M41" s="211"/>
      <c r="N41" s="330"/>
      <c r="O41" s="331"/>
      <c r="P41" s="13"/>
      <c r="Q41" s="277"/>
      <c r="R41" s="303"/>
      <c r="S41" s="43"/>
      <c r="U41" s="80"/>
      <c r="V41" s="41"/>
      <c r="W41" s="41"/>
    </row>
    <row r="42" spans="1:34" ht="10.5" customHeight="1" x14ac:dyDescent="0.2">
      <c r="B42" s="42"/>
      <c r="C42" s="42"/>
      <c r="D42" s="209"/>
      <c r="E42" s="209"/>
      <c r="F42" s="325">
        <f>_xlfn.RANK.EQ(H42,H$41:H$45,1)+COUNTIF(H$41:H42,H42)-1</f>
        <v>3</v>
      </c>
      <c r="G42" s="326" t="str">
        <f>B17</f>
        <v>Titularidad pública y gestión privada sin lucro</v>
      </c>
      <c r="H42" s="332">
        <f>L17</f>
        <v>0.38003271263210869</v>
      </c>
      <c r="I42" s="332"/>
      <c r="J42" s="333">
        <v>2</v>
      </c>
      <c r="K42" s="334" t="str">
        <f t="shared" ref="K42:L45" si="19">VLOOKUP($J42,$F$40:$H$45,MATCH(K$40,$F$40:$H$40,0),FALSE)</f>
        <v>Titularidad y gestión privada sin lucro</v>
      </c>
      <c r="L42" s="335">
        <f t="shared" si="19"/>
        <v>0.34817242775245832</v>
      </c>
      <c r="M42" s="211"/>
      <c r="N42" s="330"/>
      <c r="O42" s="331"/>
      <c r="P42" s="13"/>
      <c r="Q42" s="277"/>
      <c r="R42" s="303"/>
      <c r="S42" s="43"/>
      <c r="V42" s="41"/>
      <c r="W42" s="41"/>
    </row>
    <row r="43" spans="1:34" ht="10.5" customHeight="1" x14ac:dyDescent="0.2">
      <c r="B43" s="42"/>
      <c r="C43" s="42"/>
      <c r="D43" s="209"/>
      <c r="E43" s="209"/>
      <c r="F43" s="325">
        <f>_xlfn.RANK.EQ(H43,H$41:H$45,1)+COUNTIF(H$41:H43,H43)-1</f>
        <v>5</v>
      </c>
      <c r="G43" s="326" t="str">
        <f>B21</f>
        <v>Titularidad y gestión pública</v>
      </c>
      <c r="H43" s="332">
        <f>L21</f>
        <v>0.48430127273191009</v>
      </c>
      <c r="I43" s="332"/>
      <c r="J43" s="333">
        <v>3</v>
      </c>
      <c r="K43" s="334" t="str">
        <f t="shared" si="19"/>
        <v>Titularidad pública y gestión privada sin lucro</v>
      </c>
      <c r="L43" s="335">
        <f t="shared" si="19"/>
        <v>0.38003271263210869</v>
      </c>
      <c r="M43" s="211"/>
      <c r="N43" s="330"/>
      <c r="O43" s="331"/>
      <c r="P43" s="13"/>
      <c r="Q43" s="277"/>
      <c r="R43" s="303"/>
      <c r="S43" s="43"/>
      <c r="V43" s="41"/>
      <c r="W43" s="41"/>
    </row>
    <row r="44" spans="1:34" ht="10.5" customHeight="1" x14ac:dyDescent="0.2">
      <c r="B44" s="42"/>
      <c r="C44" s="42"/>
      <c r="D44" s="209"/>
      <c r="E44" s="209"/>
      <c r="F44" s="325">
        <f>_xlfn.RANK.EQ(H44,H$41:H$45,1)+COUNTIF(H$41:H44,H44)-1</f>
        <v>1</v>
      </c>
      <c r="G44" s="326" t="str">
        <f>B25</f>
        <v>Titularidad y gestión privada con lucro</v>
      </c>
      <c r="H44" s="332">
        <f>L25</f>
        <v>0.33236042929683651</v>
      </c>
      <c r="I44" s="332"/>
      <c r="J44" s="333">
        <v>4</v>
      </c>
      <c r="K44" s="334" t="str">
        <f t="shared" si="19"/>
        <v>Titularidad pública y gestión privada con lucro</v>
      </c>
      <c r="L44" s="335">
        <f t="shared" si="19"/>
        <v>0.38215082943055984</v>
      </c>
      <c r="M44" s="211"/>
      <c r="N44" s="330"/>
      <c r="O44" s="331"/>
      <c r="P44" s="13"/>
      <c r="Q44" s="277"/>
      <c r="R44" s="303"/>
      <c r="S44" s="43"/>
      <c r="V44" s="41"/>
      <c r="W44" s="41"/>
    </row>
    <row r="45" spans="1:34" ht="10.5" customHeight="1" x14ac:dyDescent="0.2">
      <c r="B45" s="42"/>
      <c r="C45" s="42"/>
      <c r="D45" s="209"/>
      <c r="E45" s="209"/>
      <c r="F45" s="325">
        <f>_xlfn.RANK.EQ(H45,H$41:H$45,1)+COUNTIF(H$41:H45,H45)-1</f>
        <v>2</v>
      </c>
      <c r="G45" s="326" t="str">
        <f>B29</f>
        <v>Titularidad y gestión privada sin lucro</v>
      </c>
      <c r="H45" s="332">
        <f>L29</f>
        <v>0.34817242775245832</v>
      </c>
      <c r="I45" s="332"/>
      <c r="J45" s="333">
        <v>5</v>
      </c>
      <c r="K45" s="334" t="str">
        <f t="shared" si="19"/>
        <v>Titularidad y gestión pública</v>
      </c>
      <c r="L45" s="335">
        <f t="shared" si="19"/>
        <v>0.48430127273191009</v>
      </c>
      <c r="M45" s="211"/>
      <c r="N45" s="330"/>
      <c r="O45" s="331"/>
      <c r="P45" s="13"/>
      <c r="Q45" s="277"/>
      <c r="R45" s="303"/>
      <c r="S45" s="43"/>
      <c r="V45" s="41"/>
      <c r="W45" s="41"/>
    </row>
    <row r="46" spans="1:34" ht="10.5" customHeight="1" x14ac:dyDescent="0.2">
      <c r="B46" s="42"/>
      <c r="C46" s="42"/>
      <c r="D46" s="209"/>
      <c r="E46" s="209"/>
      <c r="F46" s="191"/>
      <c r="G46" s="191"/>
      <c r="H46" s="191"/>
      <c r="I46" s="191"/>
      <c r="J46" s="191"/>
      <c r="K46" s="191"/>
      <c r="L46" s="336"/>
      <c r="M46" s="191"/>
      <c r="N46" s="330"/>
      <c r="O46" s="331"/>
      <c r="P46" s="13"/>
      <c r="Q46" s="277"/>
      <c r="R46" s="303"/>
      <c r="S46" s="43"/>
      <c r="V46" s="41"/>
      <c r="W46" s="41"/>
    </row>
    <row r="47" spans="1:34" ht="10.5" customHeight="1" x14ac:dyDescent="0.2">
      <c r="B47" s="42"/>
      <c r="C47" s="42"/>
      <c r="D47" s="209"/>
      <c r="E47" s="209"/>
      <c r="F47" s="209"/>
      <c r="G47" s="209"/>
      <c r="H47" s="209"/>
      <c r="I47" s="209"/>
      <c r="J47" s="209"/>
      <c r="K47" s="209"/>
      <c r="L47" s="337"/>
      <c r="M47" s="338"/>
      <c r="N47" s="330"/>
      <c r="O47" s="331"/>
      <c r="P47" s="13"/>
      <c r="Q47" s="277"/>
      <c r="R47" s="303"/>
      <c r="S47" s="43"/>
      <c r="V47" s="41"/>
      <c r="W47" s="41"/>
    </row>
    <row r="48" spans="1:34" ht="10.5" customHeight="1" x14ac:dyDescent="0.2">
      <c r="B48" s="42"/>
      <c r="C48" s="42"/>
      <c r="D48" s="209"/>
      <c r="E48" s="209"/>
      <c r="F48" s="209"/>
      <c r="G48" s="209"/>
      <c r="H48" s="209"/>
      <c r="I48" s="209"/>
      <c r="J48" s="209"/>
      <c r="K48" s="209"/>
      <c r="L48" s="337"/>
      <c r="M48" s="338"/>
      <c r="N48" s="330"/>
      <c r="O48" s="331"/>
      <c r="P48" s="13"/>
      <c r="Q48" s="277"/>
      <c r="R48" s="303"/>
      <c r="S48" s="43"/>
      <c r="V48" s="41"/>
      <c r="W48" s="41"/>
    </row>
    <row r="49" spans="2:31" ht="10.5" customHeight="1" x14ac:dyDescent="0.2">
      <c r="B49" s="42"/>
      <c r="C49" s="42"/>
      <c r="D49" s="42"/>
      <c r="E49" s="209"/>
      <c r="F49" s="209"/>
      <c r="G49" s="209"/>
      <c r="H49" s="209"/>
      <c r="I49" s="209"/>
      <c r="J49" s="209"/>
      <c r="K49" s="209"/>
      <c r="L49" s="337"/>
      <c r="M49" s="338"/>
      <c r="N49" s="330"/>
      <c r="O49" s="331"/>
      <c r="P49" s="13"/>
      <c r="Q49" s="277"/>
      <c r="R49" s="303"/>
      <c r="S49" s="43"/>
      <c r="V49" s="41"/>
      <c r="W49" s="41"/>
    </row>
    <row r="50" spans="2:31" ht="10.5" customHeight="1" x14ac:dyDescent="0.2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280"/>
      <c r="M50" s="43"/>
      <c r="N50" s="13"/>
      <c r="O50" s="90"/>
      <c r="P50" s="13"/>
      <c r="Q50" s="277"/>
      <c r="R50" s="303"/>
      <c r="S50" s="43"/>
      <c r="V50" s="41"/>
      <c r="W50" s="41"/>
    </row>
    <row r="51" spans="2:31" ht="10.5" customHeight="1" x14ac:dyDescent="0.2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280"/>
      <c r="M51" s="43"/>
      <c r="N51" s="13"/>
      <c r="O51" s="90"/>
      <c r="P51" s="13"/>
      <c r="Q51" s="277"/>
      <c r="R51" s="303"/>
      <c r="S51" s="43"/>
      <c r="V51" s="41"/>
      <c r="W51" s="41"/>
    </row>
    <row r="52" spans="2:31" ht="10.5" customHeight="1" x14ac:dyDescent="0.2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280"/>
      <c r="M52" s="43"/>
      <c r="N52" s="13"/>
      <c r="O52" s="90"/>
      <c r="P52" s="13"/>
      <c r="Q52" s="277"/>
      <c r="R52" s="303"/>
      <c r="S52" s="43"/>
      <c r="V52" s="41"/>
      <c r="W52" s="41"/>
    </row>
    <row r="53" spans="2:31" ht="10.5" customHeight="1" x14ac:dyDescent="0.2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280"/>
      <c r="M53" s="43"/>
      <c r="N53" s="13"/>
      <c r="O53" s="90"/>
      <c r="P53" s="13"/>
      <c r="Q53" s="277"/>
      <c r="R53" s="303"/>
      <c r="S53" s="43"/>
      <c r="V53" s="41"/>
      <c r="W53" s="41"/>
    </row>
    <row r="54" spans="2:31" ht="10.5" customHeight="1" x14ac:dyDescent="0.2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339"/>
      <c r="M54" s="241"/>
      <c r="N54" s="242"/>
      <c r="O54" s="278"/>
      <c r="P54" s="242"/>
      <c r="Q54" s="278"/>
      <c r="R54" s="242"/>
      <c r="S54" s="241"/>
      <c r="V54" s="41"/>
      <c r="W54" s="41"/>
    </row>
    <row r="55" spans="2:31" ht="10.5" customHeight="1" x14ac:dyDescent="0.2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339"/>
      <c r="M55" s="241"/>
      <c r="N55" s="242"/>
      <c r="O55" s="278"/>
      <c r="P55" s="242"/>
      <c r="Q55" s="278"/>
      <c r="R55" s="242"/>
      <c r="S55" s="241"/>
      <c r="V55" s="41"/>
      <c r="W55" s="41"/>
    </row>
    <row r="56" spans="2:31" ht="10.5" customHeight="1" x14ac:dyDescent="0.2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339"/>
      <c r="M56" s="241"/>
      <c r="N56" s="242"/>
      <c r="O56" s="278"/>
      <c r="P56" s="242"/>
      <c r="Q56" s="278"/>
      <c r="R56" s="242"/>
      <c r="S56" s="241"/>
      <c r="V56" s="41"/>
      <c r="W56" s="41"/>
    </row>
    <row r="57" spans="2:31" ht="10.5" customHeight="1" x14ac:dyDescent="0.2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339"/>
      <c r="M57" s="241"/>
      <c r="N57" s="242"/>
      <c r="O57" s="278"/>
      <c r="P57" s="242"/>
      <c r="Q57" s="278"/>
      <c r="R57" s="242"/>
      <c r="S57" s="241"/>
      <c r="V57" s="41"/>
      <c r="W57" s="41"/>
    </row>
    <row r="58" spans="2:31" ht="10.5" customHeight="1" x14ac:dyDescent="0.2"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  <c r="Q58" s="340"/>
      <c r="R58" s="340"/>
      <c r="S58" s="340"/>
      <c r="T58" s="340"/>
      <c r="U58" s="340"/>
      <c r="V58" s="340"/>
      <c r="W58" s="340"/>
    </row>
    <row r="59" spans="2:31" ht="10.5" customHeight="1" x14ac:dyDescent="0.2">
      <c r="B59" s="42"/>
      <c r="C59" s="42"/>
      <c r="D59" s="42"/>
      <c r="E59" s="10"/>
      <c r="F59" s="10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"/>
      <c r="V59" s="341"/>
      <c r="W59" s="341"/>
      <c r="X59" s="242"/>
      <c r="Y59" s="278"/>
      <c r="Z59" s="242"/>
      <c r="AA59" s="241"/>
      <c r="AD59" s="41"/>
      <c r="AE59" s="41"/>
    </row>
    <row r="60" spans="2:31" ht="10.5" customHeight="1" x14ac:dyDescent="0.2">
      <c r="B60" s="42"/>
      <c r="C60" s="42"/>
      <c r="D60" s="42"/>
      <c r="E60" s="10"/>
      <c r="F60" s="10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"/>
      <c r="V60" s="341"/>
      <c r="W60" s="341"/>
      <c r="X60" s="242"/>
      <c r="Y60" s="278"/>
      <c r="Z60" s="242"/>
      <c r="AA60" s="241"/>
      <c r="AD60" s="41"/>
      <c r="AE60" s="41"/>
    </row>
    <row r="61" spans="2:31" ht="10.5" customHeight="1" x14ac:dyDescent="0.2">
      <c r="B61" s="42"/>
      <c r="C61" s="42"/>
      <c r="D61" s="42"/>
      <c r="E61" s="10"/>
      <c r="F61" s="10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"/>
      <c r="V61" s="341"/>
      <c r="W61" s="341"/>
      <c r="X61" s="242"/>
      <c r="Y61" s="278"/>
      <c r="Z61" s="242"/>
      <c r="AA61" s="241"/>
      <c r="AD61" s="41"/>
      <c r="AE61" s="41"/>
    </row>
    <row r="62" spans="2:31" ht="10.5" customHeight="1" x14ac:dyDescent="0.2">
      <c r="B62" s="42"/>
      <c r="C62" s="42"/>
      <c r="D62" s="42"/>
      <c r="E62" s="10"/>
      <c r="F62" s="10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"/>
      <c r="V62" s="341"/>
      <c r="W62" s="341"/>
      <c r="AD62" s="41"/>
      <c r="AE62" s="41"/>
    </row>
    <row r="63" spans="2:31" ht="10.5" customHeight="1" x14ac:dyDescent="0.2">
      <c r="B63" s="42"/>
      <c r="C63" s="42"/>
      <c r="D63" s="42"/>
      <c r="E63" s="10"/>
      <c r="F63" s="10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"/>
      <c r="V63" s="341"/>
      <c r="W63" s="341"/>
      <c r="AD63" s="41"/>
      <c r="AE63" s="41"/>
    </row>
    <row r="64" spans="2:31" ht="10.5" customHeight="1" x14ac:dyDescent="0.2">
      <c r="B64" s="42"/>
      <c r="C64" s="42"/>
      <c r="D64" s="42"/>
      <c r="E64" s="10"/>
      <c r="F64" s="10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11"/>
      <c r="T64" s="11"/>
      <c r="U64" s="98"/>
      <c r="V64" s="342"/>
      <c r="W64" s="342"/>
      <c r="AD64" s="41"/>
      <c r="AE64" s="41"/>
    </row>
    <row r="65" spans="2:31" ht="10.5" customHeight="1" x14ac:dyDescent="0.2">
      <c r="B65" s="42"/>
      <c r="C65" s="42"/>
      <c r="D65" s="42"/>
      <c r="E65" s="10"/>
      <c r="F65" s="10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AD65" s="41"/>
      <c r="AE65" s="41"/>
    </row>
    <row r="66" spans="2:31" ht="10.5" customHeight="1" x14ac:dyDescent="0.2">
      <c r="B66" s="42"/>
      <c r="C66" s="42"/>
      <c r="D66" s="42"/>
      <c r="E66" s="42"/>
      <c r="F66" s="42"/>
      <c r="G66" s="90"/>
      <c r="H66" s="90"/>
      <c r="I66" s="277"/>
      <c r="J66" s="303"/>
      <c r="K66" s="90"/>
      <c r="L66" s="90"/>
      <c r="M66" s="277"/>
      <c r="N66" s="303"/>
      <c r="O66" s="90"/>
      <c r="P66" s="90"/>
      <c r="Q66" s="277"/>
      <c r="R66" s="303"/>
      <c r="S66" s="277"/>
      <c r="T66" s="303"/>
      <c r="U66" s="101"/>
      <c r="V66" s="343"/>
      <c r="W66" s="10"/>
      <c r="AD66" s="41"/>
      <c r="AE66" s="41"/>
    </row>
    <row r="67" spans="2:31" ht="10.5" customHeight="1" x14ac:dyDescent="0.2">
      <c r="B67" s="42"/>
      <c r="C67" s="42"/>
      <c r="D67" s="42"/>
      <c r="E67" s="42"/>
      <c r="F67" s="42"/>
      <c r="G67" s="90"/>
      <c r="H67" s="90"/>
      <c r="I67" s="277"/>
      <c r="J67" s="303"/>
      <c r="K67" s="90"/>
      <c r="L67" s="90"/>
      <c r="M67" s="277"/>
      <c r="N67" s="303"/>
      <c r="O67" s="90"/>
      <c r="P67" s="90"/>
      <c r="Q67" s="277"/>
      <c r="R67" s="303"/>
      <c r="S67" s="277"/>
      <c r="T67" s="303"/>
      <c r="U67" s="101"/>
      <c r="V67" s="343"/>
      <c r="W67" s="343"/>
      <c r="AD67" s="41"/>
      <c r="AE67" s="41"/>
    </row>
    <row r="68" spans="2:31" ht="10.5" customHeight="1" x14ac:dyDescent="0.2">
      <c r="B68" s="42"/>
      <c r="C68" s="42"/>
      <c r="D68" s="42"/>
      <c r="E68" s="42"/>
      <c r="F68" s="42"/>
      <c r="G68" s="90"/>
      <c r="H68" s="90"/>
      <c r="I68" s="277"/>
      <c r="J68" s="303"/>
      <c r="K68" s="90"/>
      <c r="L68" s="90"/>
      <c r="M68" s="277"/>
      <c r="N68" s="303"/>
      <c r="O68" s="90"/>
      <c r="P68" s="90"/>
      <c r="Q68" s="277"/>
      <c r="R68" s="303"/>
      <c r="S68" s="277"/>
      <c r="T68" s="303"/>
      <c r="U68" s="101"/>
      <c r="V68" s="343"/>
      <c r="W68" s="343"/>
      <c r="AD68" s="41"/>
      <c r="AE68" s="41"/>
    </row>
    <row r="69" spans="2:31" ht="10.5" customHeight="1" x14ac:dyDescent="0.2">
      <c r="B69" s="42"/>
      <c r="C69" s="42"/>
      <c r="D69" s="42"/>
      <c r="E69" s="42"/>
      <c r="F69" s="42"/>
      <c r="G69" s="90"/>
      <c r="H69" s="90"/>
      <c r="I69" s="277"/>
      <c r="J69" s="303"/>
      <c r="K69" s="90"/>
      <c r="L69" s="90"/>
      <c r="M69" s="277"/>
      <c r="N69" s="303"/>
      <c r="O69" s="90"/>
      <c r="P69" s="90"/>
      <c r="Q69" s="277"/>
      <c r="R69" s="303"/>
      <c r="S69" s="277"/>
      <c r="T69" s="303"/>
      <c r="U69" s="101"/>
      <c r="V69" s="343"/>
      <c r="W69" s="343"/>
      <c r="AD69" s="41"/>
      <c r="AE69" s="41"/>
    </row>
    <row r="70" spans="2:31" ht="10.5" customHeight="1" x14ac:dyDescent="0.2">
      <c r="B70" s="42"/>
      <c r="C70" s="42"/>
      <c r="D70" s="42"/>
      <c r="E70" s="42"/>
      <c r="F70" s="42"/>
      <c r="G70" s="90"/>
      <c r="H70" s="90"/>
      <c r="I70" s="277"/>
      <c r="J70" s="303"/>
      <c r="K70" s="90"/>
      <c r="L70" s="90"/>
      <c r="M70" s="277"/>
      <c r="N70" s="303"/>
      <c r="O70" s="90"/>
      <c r="P70" s="90"/>
      <c r="Q70" s="277"/>
      <c r="R70" s="303"/>
      <c r="S70" s="277"/>
      <c r="T70" s="303"/>
      <c r="U70" s="101"/>
      <c r="V70" s="343"/>
      <c r="W70" s="343"/>
      <c r="AD70" s="41"/>
      <c r="AE70" s="41"/>
    </row>
    <row r="71" spans="2:31" ht="10.5" customHeight="1" x14ac:dyDescent="0.2">
      <c r="B71" s="42"/>
      <c r="C71" s="42"/>
      <c r="D71" s="42"/>
      <c r="E71" s="42"/>
      <c r="F71" s="42"/>
      <c r="G71" s="90"/>
      <c r="H71" s="90"/>
      <c r="I71" s="277"/>
      <c r="J71" s="303"/>
      <c r="K71" s="90"/>
      <c r="L71" s="90"/>
      <c r="M71" s="277"/>
      <c r="N71" s="303"/>
      <c r="O71" s="90"/>
      <c r="P71" s="90"/>
      <c r="Q71" s="277"/>
      <c r="R71" s="303"/>
      <c r="S71" s="277"/>
      <c r="T71" s="303"/>
      <c r="U71" s="101"/>
      <c r="V71" s="343"/>
      <c r="W71" s="343"/>
      <c r="AD71" s="41"/>
      <c r="AE71" s="41"/>
    </row>
    <row r="72" spans="2:31" ht="10.5" customHeight="1" x14ac:dyDescent="0.2">
      <c r="B72" s="42"/>
      <c r="C72" s="42"/>
      <c r="D72" s="42"/>
      <c r="E72" s="42"/>
      <c r="F72" s="42"/>
      <c r="G72" s="90"/>
      <c r="H72" s="90"/>
      <c r="I72" s="277"/>
      <c r="J72" s="303"/>
      <c r="K72" s="90"/>
      <c r="L72" s="90"/>
      <c r="M72" s="277"/>
      <c r="N72" s="303"/>
      <c r="O72" s="90"/>
      <c r="P72" s="90"/>
      <c r="Q72" s="277"/>
      <c r="R72" s="303"/>
      <c r="S72" s="277"/>
      <c r="T72" s="303"/>
      <c r="U72" s="101"/>
      <c r="V72" s="343"/>
      <c r="W72" s="343"/>
      <c r="AD72" s="41"/>
      <c r="AE72" s="41"/>
    </row>
    <row r="73" spans="2:31" ht="10.5" customHeight="1" x14ac:dyDescent="0.2">
      <c r="B73" s="42"/>
      <c r="C73" s="42"/>
      <c r="D73" s="42"/>
      <c r="E73" s="42"/>
      <c r="F73" s="42"/>
      <c r="G73" s="90"/>
      <c r="H73" s="90"/>
      <c r="I73" s="277"/>
      <c r="J73" s="303"/>
      <c r="K73" s="90"/>
      <c r="L73" s="90"/>
      <c r="M73" s="277"/>
      <c r="N73" s="303"/>
      <c r="O73" s="90"/>
      <c r="P73" s="90"/>
      <c r="Q73" s="277"/>
      <c r="R73" s="303"/>
      <c r="S73" s="277"/>
      <c r="T73" s="303"/>
      <c r="U73" s="101"/>
      <c r="V73" s="343"/>
      <c r="W73" s="343"/>
      <c r="AD73" s="41"/>
      <c r="AE73" s="41"/>
    </row>
    <row r="74" spans="2:31" ht="10.5" customHeight="1" x14ac:dyDescent="0.2">
      <c r="B74" s="42"/>
      <c r="C74" s="42"/>
      <c r="D74" s="42"/>
      <c r="E74" s="42"/>
      <c r="F74" s="42"/>
      <c r="G74" s="90"/>
      <c r="H74" s="90"/>
      <c r="I74" s="277"/>
      <c r="J74" s="303"/>
      <c r="K74" s="90"/>
      <c r="L74" s="90"/>
      <c r="M74" s="277"/>
      <c r="N74" s="303"/>
      <c r="O74" s="90"/>
      <c r="P74" s="90"/>
      <c r="Q74" s="277"/>
      <c r="R74" s="303"/>
      <c r="S74" s="277"/>
      <c r="T74" s="303"/>
      <c r="U74" s="101"/>
      <c r="V74" s="343"/>
      <c r="W74" s="343"/>
      <c r="AD74" s="41"/>
      <c r="AE74" s="41"/>
    </row>
    <row r="75" spans="2:31" ht="10.5" customHeight="1" x14ac:dyDescent="0.2">
      <c r="B75" s="42"/>
      <c r="C75" s="42"/>
      <c r="D75" s="42"/>
      <c r="E75" s="42"/>
      <c r="F75" s="42"/>
      <c r="G75" s="90"/>
      <c r="H75" s="90"/>
      <c r="I75" s="277"/>
      <c r="J75" s="303"/>
      <c r="K75" s="90"/>
      <c r="L75" s="90"/>
      <c r="M75" s="277"/>
      <c r="N75" s="303"/>
      <c r="O75" s="90"/>
      <c r="P75" s="90"/>
      <c r="Q75" s="277"/>
      <c r="R75" s="303"/>
      <c r="S75" s="277"/>
      <c r="T75" s="303"/>
      <c r="U75" s="101"/>
      <c r="V75" s="343"/>
      <c r="W75" s="343"/>
      <c r="AD75" s="41"/>
      <c r="AE75" s="41"/>
    </row>
    <row r="76" spans="2:31" ht="10.5" customHeight="1" x14ac:dyDescent="0.2">
      <c r="B76" s="42"/>
      <c r="C76" s="42"/>
      <c r="D76" s="42"/>
      <c r="E76" s="42"/>
      <c r="F76" s="42"/>
      <c r="G76" s="90"/>
      <c r="H76" s="90"/>
      <c r="I76" s="277"/>
      <c r="J76" s="303"/>
      <c r="K76" s="90"/>
      <c r="L76" s="90"/>
      <c r="M76" s="277"/>
      <c r="N76" s="303"/>
      <c r="O76" s="90"/>
      <c r="P76" s="90"/>
      <c r="Q76" s="277"/>
      <c r="R76" s="303"/>
      <c r="S76" s="277"/>
      <c r="T76" s="303"/>
      <c r="U76" s="101"/>
      <c r="V76" s="343"/>
      <c r="W76" s="343"/>
      <c r="AD76" s="41"/>
      <c r="AE76" s="41"/>
    </row>
    <row r="77" spans="2:31" ht="10.5" customHeight="1" x14ac:dyDescent="0.2">
      <c r="B77" s="42"/>
      <c r="C77" s="42"/>
      <c r="D77" s="42"/>
      <c r="E77" s="42"/>
      <c r="F77" s="42"/>
      <c r="G77" s="90"/>
      <c r="H77" s="90"/>
      <c r="I77" s="277"/>
      <c r="J77" s="303"/>
      <c r="K77" s="90"/>
      <c r="L77" s="90"/>
      <c r="M77" s="277"/>
      <c r="N77" s="303"/>
      <c r="O77" s="90"/>
      <c r="P77" s="90"/>
      <c r="Q77" s="277"/>
      <c r="R77" s="303"/>
      <c r="S77" s="277"/>
      <c r="T77" s="303"/>
      <c r="U77" s="101"/>
      <c r="V77" s="343"/>
      <c r="W77" s="343"/>
      <c r="AD77" s="41"/>
      <c r="AE77" s="41"/>
    </row>
    <row r="78" spans="2:31" ht="10.5" customHeight="1" x14ac:dyDescent="0.2">
      <c r="B78" s="42"/>
      <c r="C78" s="42"/>
      <c r="D78" s="42"/>
      <c r="E78" s="42"/>
      <c r="F78" s="42"/>
      <c r="G78" s="90"/>
      <c r="H78" s="90"/>
      <c r="I78" s="277"/>
      <c r="J78" s="303"/>
      <c r="K78" s="90"/>
      <c r="L78" s="90"/>
      <c r="M78" s="277"/>
      <c r="N78" s="303"/>
      <c r="O78" s="90"/>
      <c r="P78" s="90"/>
      <c r="Q78" s="277"/>
      <c r="R78" s="303"/>
      <c r="S78" s="277"/>
      <c r="T78" s="303"/>
      <c r="U78" s="101"/>
      <c r="V78" s="343"/>
      <c r="W78" s="343"/>
      <c r="AD78" s="41"/>
      <c r="AE78" s="41"/>
    </row>
    <row r="79" spans="2:31" ht="10.5" customHeight="1" x14ac:dyDescent="0.2">
      <c r="B79" s="42"/>
      <c r="C79" s="42"/>
      <c r="D79" s="42"/>
      <c r="E79" s="42"/>
      <c r="F79" s="42"/>
      <c r="G79" s="90"/>
      <c r="H79" s="90"/>
      <c r="I79" s="277"/>
      <c r="J79" s="303"/>
      <c r="K79" s="90"/>
      <c r="L79" s="90"/>
      <c r="M79" s="277"/>
      <c r="N79" s="303"/>
      <c r="O79" s="90"/>
      <c r="P79" s="90"/>
      <c r="Q79" s="277"/>
      <c r="R79" s="303"/>
      <c r="S79" s="277"/>
      <c r="T79" s="303"/>
      <c r="U79" s="101"/>
      <c r="V79" s="343"/>
      <c r="W79" s="343"/>
      <c r="AD79" s="41"/>
      <c r="AE79" s="41"/>
    </row>
    <row r="80" spans="2:31" ht="10.5" customHeight="1" x14ac:dyDescent="0.2">
      <c r="B80" s="42"/>
      <c r="C80" s="42"/>
      <c r="D80" s="42"/>
      <c r="E80" s="42"/>
      <c r="F80" s="42"/>
      <c r="G80" s="90"/>
      <c r="H80" s="90"/>
      <c r="I80" s="277"/>
      <c r="J80" s="303"/>
      <c r="K80" s="90"/>
      <c r="L80" s="90"/>
      <c r="M80" s="277"/>
      <c r="N80" s="303"/>
      <c r="O80" s="90"/>
      <c r="P80" s="90"/>
      <c r="Q80" s="277"/>
      <c r="R80" s="303"/>
      <c r="S80" s="277"/>
      <c r="T80" s="303"/>
      <c r="U80" s="101"/>
      <c r="V80" s="343"/>
      <c r="W80" s="343"/>
      <c r="AD80" s="41"/>
      <c r="AE80" s="41"/>
    </row>
    <row r="81" spans="2:31" ht="10.5" customHeight="1" x14ac:dyDescent="0.2">
      <c r="B81" s="42"/>
      <c r="C81" s="42"/>
      <c r="D81" s="42"/>
      <c r="E81" s="42"/>
      <c r="F81" s="42"/>
      <c r="G81" s="90"/>
      <c r="H81" s="90"/>
      <c r="I81" s="277"/>
      <c r="J81" s="303"/>
      <c r="K81" s="90"/>
      <c r="L81" s="90"/>
      <c r="M81" s="277"/>
      <c r="N81" s="303"/>
      <c r="O81" s="90"/>
      <c r="P81" s="90"/>
      <c r="Q81" s="277"/>
      <c r="R81" s="303"/>
      <c r="S81" s="277"/>
      <c r="T81" s="303"/>
      <c r="U81" s="101"/>
      <c r="V81" s="343"/>
      <c r="W81" s="343"/>
      <c r="AD81" s="41"/>
      <c r="AE81" s="41"/>
    </row>
    <row r="82" spans="2:31" ht="10.5" customHeight="1" x14ac:dyDescent="0.2">
      <c r="B82" s="42"/>
      <c r="C82" s="42"/>
      <c r="D82" s="42"/>
      <c r="E82" s="42"/>
      <c r="F82" s="42"/>
      <c r="G82" s="90"/>
      <c r="H82" s="90"/>
      <c r="I82" s="277"/>
      <c r="J82" s="303"/>
      <c r="K82" s="90"/>
      <c r="L82" s="90"/>
      <c r="M82" s="277"/>
      <c r="N82" s="303"/>
      <c r="O82" s="90"/>
      <c r="P82" s="90"/>
      <c r="Q82" s="277"/>
      <c r="R82" s="303"/>
      <c r="S82" s="277"/>
      <c r="T82" s="303"/>
      <c r="U82" s="101"/>
      <c r="V82" s="343"/>
      <c r="W82" s="343"/>
      <c r="AD82" s="41"/>
      <c r="AE82" s="41"/>
    </row>
    <row r="83" spans="2:31" ht="10.5" customHeight="1" x14ac:dyDescent="0.2">
      <c r="B83" s="42"/>
      <c r="C83" s="42"/>
      <c r="D83" s="42"/>
      <c r="E83" s="42"/>
      <c r="F83" s="42"/>
      <c r="G83" s="90"/>
      <c r="H83" s="90"/>
      <c r="I83" s="277"/>
      <c r="J83" s="303"/>
      <c r="K83" s="90"/>
      <c r="L83" s="90"/>
      <c r="M83" s="277"/>
      <c r="N83" s="303"/>
      <c r="O83" s="90"/>
      <c r="P83" s="90"/>
      <c r="Q83" s="277"/>
      <c r="R83" s="303"/>
      <c r="S83" s="277"/>
      <c r="T83" s="303"/>
      <c r="U83" s="101"/>
      <c r="V83" s="343"/>
      <c r="W83" s="343"/>
      <c r="AD83" s="41"/>
      <c r="AE83" s="41"/>
    </row>
    <row r="84" spans="2:31" ht="10.5" customHeight="1" x14ac:dyDescent="0.2">
      <c r="B84" s="42"/>
      <c r="C84" s="42"/>
      <c r="D84" s="42"/>
      <c r="E84" s="42"/>
      <c r="F84" s="42"/>
      <c r="G84" s="277"/>
      <c r="H84" s="277"/>
      <c r="I84" s="277"/>
      <c r="J84" s="303"/>
      <c r="K84" s="277"/>
      <c r="L84" s="277"/>
      <c r="M84" s="277"/>
      <c r="N84" s="303"/>
      <c r="O84" s="277"/>
      <c r="P84" s="277"/>
      <c r="Q84" s="277"/>
      <c r="R84" s="303"/>
      <c r="S84" s="277"/>
      <c r="T84" s="303"/>
      <c r="U84" s="278"/>
      <c r="V84" s="343"/>
      <c r="W84" s="343"/>
      <c r="AD84" s="41"/>
      <c r="AE84" s="41"/>
    </row>
    <row r="85" spans="2:31" ht="10.5" customHeight="1" x14ac:dyDescent="0.2">
      <c r="B85" s="14"/>
      <c r="V85" s="41"/>
      <c r="W85" s="41"/>
    </row>
    <row r="86" spans="2:31" ht="10.5" customHeight="1" x14ac:dyDescent="0.2">
      <c r="B86" s="89"/>
      <c r="V86" s="41"/>
      <c r="W86" s="41"/>
    </row>
    <row r="87" spans="2:31" ht="10.5" customHeight="1" x14ac:dyDescent="0.2">
      <c r="B87" s="89"/>
      <c r="V87" s="41"/>
      <c r="W87" s="41"/>
    </row>
    <row r="88" spans="2:31" ht="10.5" customHeight="1" x14ac:dyDescent="0.2">
      <c r="V88" s="41"/>
      <c r="W88" s="41"/>
    </row>
    <row r="89" spans="2:31" ht="10.5" customHeight="1" x14ac:dyDescent="0.2">
      <c r="V89" s="41"/>
      <c r="W89" s="41"/>
    </row>
    <row r="90" spans="2:31" ht="10.5" customHeight="1" x14ac:dyDescent="0.2">
      <c r="V90" s="41"/>
      <c r="W90" s="41"/>
    </row>
    <row r="91" spans="2:31" ht="10.5" customHeight="1" x14ac:dyDescent="0.2">
      <c r="V91" s="41"/>
      <c r="W91" s="41"/>
    </row>
    <row r="92" spans="2:31" ht="10.5" customHeight="1" x14ac:dyDescent="0.2">
      <c r="V92" s="41"/>
      <c r="W92" s="41"/>
    </row>
    <row r="93" spans="2:31" ht="10.5" customHeight="1" x14ac:dyDescent="0.2">
      <c r="V93" s="41"/>
      <c r="W93" s="41"/>
    </row>
    <row r="94" spans="2:31" ht="10.5" customHeight="1" x14ac:dyDescent="0.2">
      <c r="V94" s="41"/>
      <c r="W94" s="41"/>
    </row>
    <row r="95" spans="2:31" ht="10.5" customHeight="1" x14ac:dyDescent="0.2">
      <c r="L95" s="344"/>
      <c r="V95" s="41"/>
      <c r="W95" s="41"/>
    </row>
    <row r="96" spans="2:31" ht="10.5" customHeight="1" x14ac:dyDescent="0.2">
      <c r="L96" s="344"/>
      <c r="V96" s="41"/>
      <c r="W96" s="41"/>
    </row>
    <row r="97" spans="22:23" ht="10.5" customHeight="1" x14ac:dyDescent="0.2">
      <c r="V97" s="41"/>
      <c r="W97" s="41"/>
    </row>
    <row r="98" spans="22:23" ht="10.5" customHeight="1" x14ac:dyDescent="0.2">
      <c r="V98" s="41"/>
      <c r="W98" s="41"/>
    </row>
    <row r="99" spans="22:23" ht="10.5" customHeight="1" x14ac:dyDescent="0.2">
      <c r="V99" s="41"/>
      <c r="W99" s="41"/>
    </row>
    <row r="100" spans="22:23" ht="10.5" customHeight="1" x14ac:dyDescent="0.2">
      <c r="V100" s="41"/>
      <c r="W100" s="41"/>
    </row>
    <row r="101" spans="22:23" ht="10.5" customHeight="1" x14ac:dyDescent="0.2">
      <c r="V101" s="41"/>
      <c r="W101" s="41"/>
    </row>
    <row r="102" spans="22:23" ht="10.5" customHeight="1" x14ac:dyDescent="0.2">
      <c r="V102" s="41"/>
      <c r="W102" s="41"/>
    </row>
    <row r="103" spans="22:23" ht="10.5" customHeight="1" x14ac:dyDescent="0.2">
      <c r="V103" s="41"/>
      <c r="W103" s="41"/>
    </row>
    <row r="104" spans="22:23" ht="10.5" customHeight="1" x14ac:dyDescent="0.2">
      <c r="V104" s="41"/>
      <c r="W104" s="41"/>
    </row>
    <row r="105" spans="22:23" ht="10.5" customHeight="1" x14ac:dyDescent="0.2">
      <c r="V105" s="41"/>
      <c r="W105" s="41"/>
    </row>
    <row r="106" spans="22:23" ht="10.5" customHeight="1" x14ac:dyDescent="0.2">
      <c r="V106" s="41"/>
      <c r="W106" s="41"/>
    </row>
    <row r="107" spans="22:23" ht="10.5" customHeight="1" x14ac:dyDescent="0.2">
      <c r="V107" s="41"/>
      <c r="W107" s="41"/>
    </row>
    <row r="108" spans="22:23" ht="10.5" customHeight="1" x14ac:dyDescent="0.2">
      <c r="V108" s="41"/>
      <c r="W108" s="41"/>
    </row>
    <row r="109" spans="22:23" ht="10.5" customHeight="1" x14ac:dyDescent="0.2">
      <c r="V109" s="41"/>
      <c r="W109" s="41"/>
    </row>
    <row r="110" spans="22:23" ht="10.5" customHeight="1" x14ac:dyDescent="0.2">
      <c r="V110" s="41"/>
      <c r="W110" s="41"/>
    </row>
    <row r="111" spans="22:23" ht="10.5" customHeight="1" x14ac:dyDescent="0.2">
      <c r="V111" s="41"/>
      <c r="W111" s="41"/>
    </row>
    <row r="112" spans="22:23" ht="10.5" customHeight="1" x14ac:dyDescent="0.2">
      <c r="V112" s="41"/>
      <c r="W112" s="41"/>
    </row>
    <row r="113" spans="2:23" ht="10.5" customHeight="1" x14ac:dyDescent="0.2">
      <c r="V113" s="41"/>
      <c r="W113" s="41"/>
    </row>
    <row r="114" spans="2:23" ht="10.5" customHeight="1" x14ac:dyDescent="0.2">
      <c r="V114" s="41"/>
      <c r="W114" s="41"/>
    </row>
    <row r="115" spans="2:23" ht="10.5" customHeight="1" x14ac:dyDescent="0.2">
      <c r="V115" s="41"/>
      <c r="W115" s="41"/>
    </row>
    <row r="116" spans="2:23" ht="10.5" customHeight="1" x14ac:dyDescent="0.2">
      <c r="V116" s="41"/>
      <c r="W116" s="41"/>
    </row>
    <row r="117" spans="2:23" ht="10.5" customHeight="1" x14ac:dyDescent="0.2">
      <c r="V117" s="41"/>
      <c r="W117" s="41"/>
    </row>
    <row r="118" spans="2:23" ht="10.5" customHeight="1" x14ac:dyDescent="0.2">
      <c r="V118" s="41"/>
      <c r="W118" s="41"/>
    </row>
    <row r="119" spans="2:23" ht="10.5" customHeight="1" x14ac:dyDescent="0.2">
      <c r="V119" s="41"/>
      <c r="W119" s="41"/>
    </row>
    <row r="120" spans="2:23" ht="10.5" customHeight="1" x14ac:dyDescent="0.2">
      <c r="V120" s="41"/>
      <c r="W120" s="41"/>
    </row>
    <row r="121" spans="2:23" ht="10.5" customHeight="1" x14ac:dyDescent="0.2">
      <c r="B121" s="12"/>
      <c r="M121" s="12"/>
      <c r="O121" s="12"/>
      <c r="S121" s="12"/>
      <c r="V121" s="41"/>
      <c r="W121" s="41"/>
    </row>
    <row r="122" spans="2:23" ht="10.5" customHeight="1" x14ac:dyDescent="0.2">
      <c r="B122" s="12"/>
      <c r="M122" s="103"/>
      <c r="O122" s="103"/>
      <c r="S122" s="103"/>
      <c r="V122" s="41"/>
      <c r="W122" s="41"/>
    </row>
    <row r="123" spans="2:23" ht="10.5" customHeight="1" x14ac:dyDescent="0.2">
      <c r="B123" s="12"/>
      <c r="M123" s="12"/>
      <c r="O123" s="103"/>
      <c r="S123" s="103"/>
      <c r="V123" s="41"/>
      <c r="W123" s="41"/>
    </row>
    <row r="124" spans="2:23" ht="10.5" customHeight="1" x14ac:dyDescent="0.2">
      <c r="B124" s="12"/>
      <c r="M124" s="12"/>
      <c r="O124" s="103"/>
      <c r="S124" s="103"/>
      <c r="V124" s="41"/>
      <c r="W124" s="41"/>
    </row>
    <row r="125" spans="2:23" ht="10.5" customHeight="1" x14ac:dyDescent="0.2">
      <c r="B125" s="12"/>
      <c r="M125" s="12"/>
      <c r="O125" s="12"/>
      <c r="S125" s="12"/>
      <c r="V125" s="41"/>
      <c r="W125" s="41"/>
    </row>
    <row r="126" spans="2:23" ht="10.5" customHeight="1" x14ac:dyDescent="0.2">
      <c r="B126" s="12"/>
      <c r="V126" s="41"/>
      <c r="W126" s="41"/>
    </row>
    <row r="127" spans="2:23" ht="10.5" customHeight="1" x14ac:dyDescent="0.2">
      <c r="B127" s="12"/>
      <c r="M127" s="12"/>
      <c r="O127" s="12"/>
      <c r="S127" s="12"/>
      <c r="V127" s="41"/>
      <c r="W127" s="41"/>
    </row>
    <row r="128" spans="2:23" ht="10.5" customHeight="1" x14ac:dyDescent="0.2">
      <c r="V128" s="41"/>
      <c r="W128" s="41"/>
    </row>
    <row r="129" spans="2:23" ht="10.5" customHeight="1" x14ac:dyDescent="0.2">
      <c r="B129" s="12"/>
      <c r="M129" s="12"/>
      <c r="O129" s="12"/>
      <c r="S129" s="12"/>
      <c r="V129" s="41"/>
      <c r="W129" s="41"/>
    </row>
    <row r="130" spans="2:23" ht="10.5" customHeight="1" x14ac:dyDescent="0.2">
      <c r="B130" s="12"/>
      <c r="M130" s="103"/>
      <c r="O130" s="103"/>
      <c r="S130" s="103"/>
      <c r="V130" s="41"/>
      <c r="W130" s="41"/>
    </row>
    <row r="131" spans="2:23" ht="10.5" customHeight="1" x14ac:dyDescent="0.2">
      <c r="B131" s="12"/>
      <c r="M131" s="12"/>
      <c r="O131" s="12"/>
      <c r="S131" s="12"/>
      <c r="V131" s="41"/>
      <c r="W131" s="41"/>
    </row>
    <row r="132" spans="2:23" ht="10.5" customHeight="1" x14ac:dyDescent="0.2">
      <c r="B132" s="12"/>
      <c r="M132" s="12"/>
      <c r="O132" s="12"/>
      <c r="S132" s="12"/>
      <c r="V132" s="41"/>
      <c r="W132" s="41"/>
    </row>
    <row r="133" spans="2:23" ht="10.5" customHeight="1" x14ac:dyDescent="0.2">
      <c r="B133" s="12"/>
      <c r="M133" s="12"/>
      <c r="O133" s="12"/>
      <c r="S133" s="12"/>
      <c r="V133" s="41"/>
      <c r="W133" s="41"/>
    </row>
    <row r="134" spans="2:23" ht="10.5" customHeight="1" x14ac:dyDescent="0.2">
      <c r="B134" s="12"/>
      <c r="V134" s="41"/>
      <c r="W134" s="41"/>
    </row>
    <row r="135" spans="2:23" ht="10.5" customHeight="1" x14ac:dyDescent="0.2">
      <c r="B135" s="12"/>
      <c r="M135" s="12"/>
      <c r="O135" s="12"/>
      <c r="S135" s="12"/>
      <c r="V135" s="41"/>
      <c r="W135" s="41"/>
    </row>
    <row r="136" spans="2:23" ht="10.5" customHeight="1" x14ac:dyDescent="0.2">
      <c r="V136" s="41"/>
      <c r="W136" s="41"/>
    </row>
    <row r="137" spans="2:23" ht="10.5" customHeight="1" x14ac:dyDescent="0.2">
      <c r="B137" s="12"/>
      <c r="V137" s="41"/>
      <c r="W137" s="41"/>
    </row>
    <row r="138" spans="2:23" ht="10.5" customHeight="1" x14ac:dyDescent="0.2">
      <c r="B138" s="12"/>
      <c r="M138" s="103"/>
      <c r="O138" s="103"/>
      <c r="V138" s="41"/>
      <c r="W138" s="41"/>
    </row>
    <row r="139" spans="2:23" ht="10.5" customHeight="1" x14ac:dyDescent="0.2">
      <c r="B139" s="12"/>
      <c r="M139" s="12"/>
      <c r="O139" s="12"/>
      <c r="V139" s="41"/>
      <c r="W139" s="41"/>
    </row>
    <row r="140" spans="2:23" ht="10.5" customHeight="1" x14ac:dyDescent="0.2">
      <c r="B140" s="12"/>
      <c r="M140" s="12"/>
      <c r="O140" s="12"/>
    </row>
    <row r="141" spans="2:23" ht="10.5" customHeight="1" x14ac:dyDescent="0.2">
      <c r="B141" s="12"/>
      <c r="M141" s="12"/>
      <c r="O141" s="12"/>
    </row>
    <row r="142" spans="2:23" ht="10.5" customHeight="1" x14ac:dyDescent="0.2">
      <c r="B142" s="12"/>
    </row>
    <row r="143" spans="2:23" ht="10.5" customHeight="1" x14ac:dyDescent="0.2">
      <c r="B143" s="12"/>
      <c r="M143" s="12"/>
      <c r="O143" s="12"/>
    </row>
    <row r="144" spans="2:23" ht="10.5" customHeight="1" x14ac:dyDescent="0.2"/>
    <row r="145" spans="2:18" ht="10.5" customHeight="1" x14ac:dyDescent="0.2">
      <c r="B145" s="12"/>
      <c r="G145" s="12"/>
      <c r="H145" s="12"/>
      <c r="K145" s="12"/>
      <c r="L145" s="12"/>
      <c r="O145" s="12"/>
      <c r="P145" s="12"/>
    </row>
    <row r="146" spans="2:18" ht="10.5" customHeight="1" x14ac:dyDescent="0.2">
      <c r="B146" s="12"/>
      <c r="G146" s="12"/>
      <c r="H146" s="12"/>
      <c r="K146" s="12"/>
      <c r="L146" s="12"/>
      <c r="O146" s="12"/>
      <c r="P146" s="12"/>
    </row>
    <row r="147" spans="2:18" ht="10.5" customHeight="1" x14ac:dyDescent="0.2">
      <c r="B147" s="12"/>
      <c r="G147" s="12"/>
      <c r="H147" s="12"/>
      <c r="K147" s="12"/>
      <c r="L147" s="12"/>
      <c r="O147" s="12"/>
      <c r="P147" s="12"/>
    </row>
    <row r="148" spans="2:18" ht="10.5" customHeight="1" x14ac:dyDescent="0.2">
      <c r="B148" s="12"/>
      <c r="G148" s="12"/>
      <c r="H148" s="12"/>
      <c r="K148" s="12"/>
      <c r="L148" s="12"/>
      <c r="O148" s="12"/>
      <c r="P148" s="12"/>
    </row>
    <row r="149" spans="2:18" ht="10.5" customHeight="1" x14ac:dyDescent="0.2">
      <c r="B149" s="12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</row>
    <row r="150" spans="2:18" ht="10.5" customHeight="1" x14ac:dyDescent="0.2">
      <c r="B150" s="12"/>
    </row>
    <row r="151" spans="2:18" ht="10.5" customHeight="1" x14ac:dyDescent="0.2">
      <c r="B151" s="12"/>
      <c r="G151" s="12"/>
      <c r="H151" s="12"/>
      <c r="K151" s="12"/>
      <c r="L151" s="12"/>
      <c r="O151" s="12"/>
      <c r="P151" s="12"/>
    </row>
    <row r="152" spans="2:18" ht="10.5" customHeight="1" x14ac:dyDescent="0.2"/>
    <row r="153" spans="2:18" ht="10.5" customHeight="1" x14ac:dyDescent="0.2"/>
    <row r="154" spans="2:18" ht="10.5" customHeight="1" x14ac:dyDescent="0.2"/>
    <row r="155" spans="2:18" ht="10.5" customHeight="1" x14ac:dyDescent="0.2"/>
    <row r="156" spans="2:18" ht="10.5" customHeight="1" x14ac:dyDescent="0.2"/>
    <row r="157" spans="2:18" ht="10.5" customHeight="1" x14ac:dyDescent="0.2"/>
    <row r="158" spans="2:18" ht="10.5" customHeight="1" x14ac:dyDescent="0.2"/>
    <row r="159" spans="2:18" ht="10.5" customHeight="1" x14ac:dyDescent="0.2"/>
    <row r="160" spans="2:18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  <row r="995" ht="10.5" customHeight="1" x14ac:dyDescent="0.2"/>
    <row r="996" ht="10.5" customHeight="1" x14ac:dyDescent="0.2"/>
    <row r="997" ht="10.5" customHeight="1" x14ac:dyDescent="0.2"/>
    <row r="998" ht="10.5" customHeight="1" x14ac:dyDescent="0.2"/>
    <row r="999" ht="10.5" customHeight="1" x14ac:dyDescent="0.2"/>
    <row r="1000" ht="10.5" customHeight="1" x14ac:dyDescent="0.2"/>
  </sheetData>
  <mergeCells count="43">
    <mergeCell ref="B7:S7"/>
    <mergeCell ref="B8:F12"/>
    <mergeCell ref="G8:K12"/>
    <mergeCell ref="L8:L12"/>
    <mergeCell ref="M8:N11"/>
    <mergeCell ref="O8:P11"/>
    <mergeCell ref="Q8:R11"/>
    <mergeCell ref="S8:S11"/>
    <mergeCell ref="B13:F16"/>
    <mergeCell ref="G13:K13"/>
    <mergeCell ref="S13:S16"/>
    <mergeCell ref="G14:K14"/>
    <mergeCell ref="G15:K15"/>
    <mergeCell ref="G16:K16"/>
    <mergeCell ref="B17:F20"/>
    <mergeCell ref="G17:K17"/>
    <mergeCell ref="S17:S20"/>
    <mergeCell ref="G18:K18"/>
    <mergeCell ref="G19:K19"/>
    <mergeCell ref="G20:K20"/>
    <mergeCell ref="B21:F24"/>
    <mergeCell ref="G21:K21"/>
    <mergeCell ref="S21:S24"/>
    <mergeCell ref="G22:K22"/>
    <mergeCell ref="G23:K23"/>
    <mergeCell ref="G24:K24"/>
    <mergeCell ref="B25:F28"/>
    <mergeCell ref="G25:K25"/>
    <mergeCell ref="S25:S28"/>
    <mergeCell ref="G26:K26"/>
    <mergeCell ref="G27:K27"/>
    <mergeCell ref="G32:K32"/>
    <mergeCell ref="B33:F36"/>
    <mergeCell ref="G33:K33"/>
    <mergeCell ref="S33:S36"/>
    <mergeCell ref="G34:K34"/>
    <mergeCell ref="G35:K35"/>
    <mergeCell ref="G36:K36"/>
    <mergeCell ref="B29:F32"/>
    <mergeCell ref="G29:K29"/>
    <mergeCell ref="S29:S32"/>
    <mergeCell ref="G30:K30"/>
    <mergeCell ref="G31:K31"/>
  </mergeCells>
  <conditionalFormatting sqref="L13:L15">
    <cfRule type="colorScale" priority="24">
      <colorScale>
        <cfvo type="min"/>
        <cfvo type="max"/>
        <color rgb="FFFCFCFF"/>
        <color rgb="FF63BE7B"/>
      </colorScale>
    </cfRule>
  </conditionalFormatting>
  <conditionalFormatting sqref="L17:L19">
    <cfRule type="colorScale" priority="20">
      <colorScale>
        <cfvo type="min"/>
        <cfvo type="max"/>
        <color rgb="FFFCFCFF"/>
        <color rgb="FF63BE7B"/>
      </colorScale>
    </cfRule>
  </conditionalFormatting>
  <conditionalFormatting sqref="L21:L23">
    <cfRule type="colorScale" priority="16">
      <colorScale>
        <cfvo type="min"/>
        <cfvo type="max"/>
        <color rgb="FFFCFCFF"/>
        <color rgb="FF63BE7B"/>
      </colorScale>
    </cfRule>
  </conditionalFormatting>
  <conditionalFormatting sqref="L25:L27">
    <cfRule type="colorScale" priority="12">
      <colorScale>
        <cfvo type="min"/>
        <cfvo type="max"/>
        <color rgb="FFFCFCFF"/>
        <color rgb="FF63BE7B"/>
      </colorScale>
    </cfRule>
  </conditionalFormatting>
  <conditionalFormatting sqref="L29:L31">
    <cfRule type="colorScale" priority="8">
      <colorScale>
        <cfvo type="min"/>
        <cfvo type="max"/>
        <color rgb="FFFCFCFF"/>
        <color rgb="FF63BE7B"/>
      </colorScale>
    </cfRule>
  </conditionalFormatting>
  <conditionalFormatting sqref="L33:L35">
    <cfRule type="colorScale" priority="4">
      <colorScale>
        <cfvo type="min"/>
        <cfvo type="max"/>
        <color rgb="FFFCFCFF"/>
        <color rgb="FF63BE7B"/>
      </colorScale>
    </cfRule>
  </conditionalFormatting>
  <conditionalFormatting sqref="N13:N15">
    <cfRule type="colorScale" priority="23">
      <colorScale>
        <cfvo type="min"/>
        <cfvo type="max"/>
        <color rgb="FFFCFCFF"/>
        <color rgb="FF63BE7B"/>
      </colorScale>
    </cfRule>
  </conditionalFormatting>
  <conditionalFormatting sqref="N17:N19">
    <cfRule type="colorScale" priority="19">
      <colorScale>
        <cfvo type="min"/>
        <cfvo type="max"/>
        <color rgb="FFFCFCFF"/>
        <color rgb="FF63BE7B"/>
      </colorScale>
    </cfRule>
  </conditionalFormatting>
  <conditionalFormatting sqref="N21:N23">
    <cfRule type="colorScale" priority="15">
      <colorScale>
        <cfvo type="min"/>
        <cfvo type="max"/>
        <color rgb="FFFCFCFF"/>
        <color rgb="FF63BE7B"/>
      </colorScale>
    </cfRule>
  </conditionalFormatting>
  <conditionalFormatting sqref="N25:N27">
    <cfRule type="colorScale" priority="11">
      <colorScale>
        <cfvo type="min"/>
        <cfvo type="max"/>
        <color rgb="FFFCFCFF"/>
        <color rgb="FF63BE7B"/>
      </colorScale>
    </cfRule>
  </conditionalFormatting>
  <conditionalFormatting sqref="N29:N31">
    <cfRule type="colorScale" priority="7">
      <colorScale>
        <cfvo type="min"/>
        <cfvo type="max"/>
        <color rgb="FFFCFCFF"/>
        <color rgb="FF63BE7B"/>
      </colorScale>
    </cfRule>
  </conditionalFormatting>
  <conditionalFormatting sqref="N33:N35">
    <cfRule type="colorScale" priority="3">
      <colorScale>
        <cfvo type="min"/>
        <cfvo type="max"/>
        <color rgb="FFFCFCFF"/>
        <color rgb="FF63BE7B"/>
      </colorScale>
    </cfRule>
  </conditionalFormatting>
  <conditionalFormatting sqref="P13:P15">
    <cfRule type="colorScale" priority="22">
      <colorScale>
        <cfvo type="min"/>
        <cfvo type="max"/>
        <color rgb="FFFCFCFF"/>
        <color rgb="FF63BE7B"/>
      </colorScale>
    </cfRule>
  </conditionalFormatting>
  <conditionalFormatting sqref="P17:P19">
    <cfRule type="colorScale" priority="18">
      <colorScale>
        <cfvo type="min"/>
        <cfvo type="max"/>
        <color rgb="FFFCFCFF"/>
        <color rgb="FF63BE7B"/>
      </colorScale>
    </cfRule>
  </conditionalFormatting>
  <conditionalFormatting sqref="P21:P23">
    <cfRule type="colorScale" priority="14">
      <colorScale>
        <cfvo type="min"/>
        <cfvo type="max"/>
        <color rgb="FFFCFCFF"/>
        <color rgb="FF63BE7B"/>
      </colorScale>
    </cfRule>
  </conditionalFormatting>
  <conditionalFormatting sqref="P25:P27">
    <cfRule type="colorScale" priority="10">
      <colorScale>
        <cfvo type="min"/>
        <cfvo type="max"/>
        <color rgb="FFFCFCFF"/>
        <color rgb="FF63BE7B"/>
      </colorScale>
    </cfRule>
  </conditionalFormatting>
  <conditionalFormatting sqref="P29:P31">
    <cfRule type="colorScale" priority="6">
      <colorScale>
        <cfvo type="min"/>
        <cfvo type="max"/>
        <color rgb="FFFCFCFF"/>
        <color rgb="FF63BE7B"/>
      </colorScale>
    </cfRule>
  </conditionalFormatting>
  <conditionalFormatting sqref="P33:P35">
    <cfRule type="colorScale" priority="2">
      <colorScale>
        <cfvo type="min"/>
        <cfvo type="max"/>
        <color rgb="FFFCFCFF"/>
        <color rgb="FF63BE7B"/>
      </colorScale>
    </cfRule>
  </conditionalFormatting>
  <conditionalFormatting sqref="R13:R15">
    <cfRule type="colorScale" priority="21">
      <colorScale>
        <cfvo type="min"/>
        <cfvo type="max"/>
        <color rgb="FFFCFCFF"/>
        <color rgb="FF63BE7B"/>
      </colorScale>
    </cfRule>
  </conditionalFormatting>
  <conditionalFormatting sqref="R17:R19">
    <cfRule type="colorScale" priority="17">
      <colorScale>
        <cfvo type="min"/>
        <cfvo type="max"/>
        <color rgb="FFFCFCFF"/>
        <color rgb="FF63BE7B"/>
      </colorScale>
    </cfRule>
  </conditionalFormatting>
  <conditionalFormatting sqref="R21:R23">
    <cfRule type="colorScale" priority="13">
      <colorScale>
        <cfvo type="min"/>
        <cfvo type="max"/>
        <color rgb="FFFCFCFF"/>
        <color rgb="FF63BE7B"/>
      </colorScale>
    </cfRule>
  </conditionalFormatting>
  <conditionalFormatting sqref="R25:R27">
    <cfRule type="colorScale" priority="9">
      <colorScale>
        <cfvo type="min"/>
        <cfvo type="max"/>
        <color rgb="FFFCFCFF"/>
        <color rgb="FF63BE7B"/>
      </colorScale>
    </cfRule>
  </conditionalFormatting>
  <conditionalFormatting sqref="R29:R31">
    <cfRule type="colorScale" priority="5">
      <colorScale>
        <cfvo type="min"/>
        <cfvo type="max"/>
        <color rgb="FFFCFCFF"/>
        <color rgb="FF63BE7B"/>
      </colorScale>
    </cfRule>
  </conditionalFormatting>
  <conditionalFormatting sqref="R33:R35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05242BA6-D2B7-423F-8400-9B1FD14D35CB}"/>
  </hyperlinks>
  <pageMargins left="0.7" right="0.7" top="0.75" bottom="0.75" header="0.3" footer="0.3"/>
  <pageSetup paperSize="9" scale="57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N14:S16 N13:R13 N18:S20 N17:R17 N22:S24 N21:R21 N26:S28 N25:R25 N30:S36 N29:R29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E535-3821-4463-AE25-A7638ECDDFF8}">
  <sheetPr codeName="Hoja32">
    <tabColor theme="7" tint="0.39997558519241921"/>
    <pageSetUpPr fitToPage="1"/>
  </sheetPr>
  <dimension ref="A1:Q916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24.85546875" customWidth="1"/>
    <col min="6" max="6" width="14.28515625" hidden="1" customWidth="1"/>
    <col min="7" max="8" width="7.42578125" customWidth="1"/>
    <col min="9" max="9" width="8.7109375" customWidth="1"/>
    <col min="10" max="11" width="7.42578125" customWidth="1"/>
    <col min="12" max="12" width="9.140625" customWidth="1"/>
    <col min="13" max="14" width="7.42578125" customWidth="1"/>
    <col min="15" max="15" width="8.7109375" customWidth="1"/>
    <col min="16" max="16" width="7.42578125" customWidth="1"/>
    <col min="17" max="17" width="9.140625" customWidth="1"/>
    <col min="18" max="33" width="7.42578125" customWidth="1"/>
    <col min="34" max="39" width="8.5703125" customWidth="1"/>
  </cols>
  <sheetData>
    <row r="1" spans="1:17" ht="10.5" customHeight="1" x14ac:dyDescent="0.2"/>
    <row r="2" spans="1:17" ht="10.5" customHeight="1" x14ac:dyDescent="0.2">
      <c r="B2" s="1" t="s">
        <v>0</v>
      </c>
      <c r="C2" s="1"/>
      <c r="D2" s="1"/>
      <c r="E2" s="1"/>
      <c r="F2" s="1"/>
    </row>
    <row r="3" spans="1:17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460" t="s">
        <v>103</v>
      </c>
    </row>
    <row r="5" spans="1:17" ht="10.5" customHeight="1" x14ac:dyDescent="0.2">
      <c r="A5" s="3"/>
      <c r="B5" s="4"/>
      <c r="C5" s="4"/>
      <c r="D5" s="4"/>
      <c r="E5" s="4"/>
      <c r="F5" s="4"/>
      <c r="G5" s="5"/>
      <c r="H5" s="5"/>
      <c r="I5" s="5"/>
      <c r="J5" s="5"/>
      <c r="K5" s="6"/>
      <c r="L5" s="5"/>
      <c r="M5" s="5"/>
      <c r="N5" s="5"/>
      <c r="O5" s="5"/>
      <c r="P5" s="5"/>
      <c r="Q5" s="7"/>
    </row>
    <row r="6" spans="1:17" ht="10.5" customHeight="1" x14ac:dyDescent="0.2">
      <c r="A6" s="3"/>
      <c r="B6" s="4"/>
      <c r="C6" s="4"/>
      <c r="D6" s="4"/>
      <c r="E6" s="4"/>
      <c r="F6" s="4"/>
      <c r="G6" s="8"/>
      <c r="H6" s="8"/>
      <c r="I6" s="8"/>
      <c r="J6" s="8"/>
      <c r="K6" s="8"/>
      <c r="L6" s="8"/>
      <c r="M6" s="8"/>
      <c r="N6" s="8"/>
      <c r="O6" s="8"/>
      <c r="P6" s="8"/>
      <c r="Q6" s="7"/>
    </row>
    <row r="7" spans="1:17" ht="10.5" customHeight="1" thickBot="1" x14ac:dyDescent="0.25">
      <c r="B7" s="40"/>
      <c r="C7" s="40"/>
      <c r="D7" s="40"/>
      <c r="E7" s="40"/>
      <c r="F7" s="40"/>
    </row>
    <row r="8" spans="1:17" ht="15" customHeight="1" thickBot="1" x14ac:dyDescent="0.25">
      <c r="B8" s="463" t="s">
        <v>40</v>
      </c>
      <c r="C8" s="464"/>
      <c r="D8" s="464"/>
      <c r="E8" s="464"/>
      <c r="F8" s="464"/>
      <c r="G8" s="473" t="s">
        <v>5</v>
      </c>
      <c r="H8" s="473"/>
      <c r="I8" s="474"/>
    </row>
    <row r="9" spans="1:17" ht="15" customHeight="1" thickBot="1" x14ac:dyDescent="0.25">
      <c r="B9" s="466"/>
      <c r="C9" s="484"/>
      <c r="D9" s="484"/>
      <c r="E9" s="484"/>
      <c r="F9" s="484"/>
      <c r="G9" s="468"/>
      <c r="H9" s="468"/>
      <c r="I9" s="469"/>
    </row>
    <row r="10" spans="1:17" ht="15" customHeight="1" thickBot="1" x14ac:dyDescent="0.25">
      <c r="B10" s="466"/>
      <c r="C10" s="484"/>
      <c r="D10" s="484"/>
      <c r="E10" s="484"/>
      <c r="F10" s="484"/>
      <c r="G10" s="468"/>
      <c r="H10" s="468"/>
      <c r="I10" s="469"/>
    </row>
    <row r="11" spans="1:17" ht="15" customHeight="1" x14ac:dyDescent="0.2">
      <c r="B11" s="467"/>
      <c r="C11" s="485"/>
      <c r="D11" s="485"/>
      <c r="E11" s="485"/>
      <c r="F11" s="485"/>
      <c r="G11" s="21" t="s">
        <v>8</v>
      </c>
      <c r="H11" s="507" t="s">
        <v>63</v>
      </c>
      <c r="I11" s="508"/>
    </row>
    <row r="12" spans="1:17" ht="15" customHeight="1" x14ac:dyDescent="0.2">
      <c r="B12" s="509" t="s">
        <v>43</v>
      </c>
      <c r="C12" s="510"/>
      <c r="D12" s="510"/>
      <c r="E12" s="510"/>
      <c r="F12" s="511"/>
      <c r="G12" s="51">
        <v>28</v>
      </c>
      <c r="H12" s="512">
        <f>G12/$G$17</f>
        <v>2.358887952822241E-2</v>
      </c>
      <c r="I12" s="513"/>
    </row>
    <row r="13" spans="1:17" ht="15" customHeight="1" x14ac:dyDescent="0.2">
      <c r="B13" s="502" t="s">
        <v>44</v>
      </c>
      <c r="C13" s="503"/>
      <c r="D13" s="503"/>
      <c r="E13" s="503"/>
      <c r="F13" s="504"/>
      <c r="G13" s="68">
        <v>62</v>
      </c>
      <c r="H13" s="505">
        <f t="shared" ref="H13:H17" si="0">G13/$G$17</f>
        <v>5.2232518955349617E-2</v>
      </c>
      <c r="I13" s="506"/>
    </row>
    <row r="14" spans="1:17" ht="15" customHeight="1" x14ac:dyDescent="0.2">
      <c r="B14" s="502" t="s">
        <v>46</v>
      </c>
      <c r="C14" s="503"/>
      <c r="D14" s="503"/>
      <c r="E14" s="503"/>
      <c r="F14" s="504"/>
      <c r="G14" s="68">
        <v>163</v>
      </c>
      <c r="H14" s="505">
        <f t="shared" si="0"/>
        <v>0.13732097725358045</v>
      </c>
      <c r="I14" s="506"/>
    </row>
    <row r="15" spans="1:17" ht="15" customHeight="1" x14ac:dyDescent="0.2">
      <c r="B15" s="502" t="s">
        <v>47</v>
      </c>
      <c r="C15" s="503"/>
      <c r="D15" s="503"/>
      <c r="E15" s="503"/>
      <c r="F15" s="504"/>
      <c r="G15" s="68">
        <v>68</v>
      </c>
      <c r="H15" s="505">
        <f t="shared" si="0"/>
        <v>5.7287278854254421E-2</v>
      </c>
      <c r="I15" s="506"/>
    </row>
    <row r="16" spans="1:17" ht="15" customHeight="1" x14ac:dyDescent="0.2">
      <c r="B16" s="491" t="s">
        <v>48</v>
      </c>
      <c r="C16" s="492"/>
      <c r="D16" s="492"/>
      <c r="E16" s="492"/>
      <c r="F16" s="493"/>
      <c r="G16" s="69">
        <v>866</v>
      </c>
      <c r="H16" s="494">
        <f t="shared" si="0"/>
        <v>0.72957034540859311</v>
      </c>
      <c r="I16" s="495"/>
    </row>
    <row r="17" spans="2:16" ht="15" customHeight="1" thickBot="1" x14ac:dyDescent="0.25">
      <c r="B17" s="486" t="s">
        <v>29</v>
      </c>
      <c r="C17" s="487"/>
      <c r="D17" s="487"/>
      <c r="E17" s="487"/>
      <c r="F17" s="488"/>
      <c r="G17" s="72">
        <f>SUM(G12:G16)</f>
        <v>1187</v>
      </c>
      <c r="H17" s="489">
        <f t="shared" si="0"/>
        <v>1</v>
      </c>
      <c r="I17" s="490"/>
    </row>
    <row r="18" spans="2:16" ht="15" customHeight="1" x14ac:dyDescent="0.2">
      <c r="B18" s="65" t="s">
        <v>133</v>
      </c>
      <c r="K18" s="17"/>
      <c r="L18" s="17"/>
      <c r="M18" s="17"/>
      <c r="N18" s="17"/>
      <c r="O18" s="17"/>
      <c r="P18" s="17"/>
    </row>
    <row r="19" spans="2:16" ht="15" customHeight="1" x14ac:dyDescent="0.2">
      <c r="B19" s="65" t="s">
        <v>134</v>
      </c>
      <c r="K19" s="17"/>
      <c r="L19" s="17"/>
      <c r="M19" s="17"/>
      <c r="N19" s="17"/>
      <c r="O19" s="17"/>
      <c r="P19" s="17"/>
    </row>
    <row r="20" spans="2:16" ht="10.5" customHeight="1" x14ac:dyDescent="0.2">
      <c r="B20" s="40"/>
      <c r="K20" s="17"/>
      <c r="L20" s="17"/>
      <c r="M20" s="17"/>
      <c r="N20" s="17"/>
      <c r="O20" s="17"/>
      <c r="P20" s="17"/>
    </row>
    <row r="21" spans="2:16" ht="10.5" customHeight="1" x14ac:dyDescent="0.2">
      <c r="B21" s="41"/>
      <c r="G21" s="41"/>
      <c r="J21" s="41"/>
      <c r="M21" s="41"/>
    </row>
    <row r="22" spans="2:16" ht="10.5" customHeight="1" x14ac:dyDescent="0.2">
      <c r="B22" s="41"/>
      <c r="G22" s="41"/>
      <c r="J22" s="41"/>
      <c r="M22" s="41"/>
    </row>
    <row r="23" spans="2:16" ht="10.5" customHeight="1" x14ac:dyDescent="0.2"/>
    <row r="24" spans="2:16" ht="10.5" customHeight="1" x14ac:dyDescent="0.2">
      <c r="B24" s="41"/>
    </row>
    <row r="25" spans="2:16" ht="10.5" customHeight="1" x14ac:dyDescent="0.2">
      <c r="B25" s="41"/>
    </row>
    <row r="26" spans="2:16" ht="10.5" customHeight="1" x14ac:dyDescent="0.2">
      <c r="B26" s="41"/>
    </row>
    <row r="27" spans="2:16" ht="10.5" customHeight="1" x14ac:dyDescent="0.2">
      <c r="B27" s="41"/>
    </row>
    <row r="28" spans="2:16" ht="10.5" customHeight="1" x14ac:dyDescent="0.2">
      <c r="B28" s="41"/>
    </row>
    <row r="29" spans="2:16" ht="10.5" customHeight="1" x14ac:dyDescent="0.2">
      <c r="B29" s="41"/>
      <c r="F29" s="12"/>
      <c r="H29" s="12"/>
      <c r="I29" s="12"/>
    </row>
    <row r="30" spans="2:16" ht="10.5" customHeight="1" x14ac:dyDescent="0.2">
      <c r="B30" s="41"/>
      <c r="F30" s="12"/>
      <c r="H30" s="12"/>
      <c r="I30" s="12"/>
    </row>
    <row r="31" spans="2:16" ht="10.5" customHeight="1" x14ac:dyDescent="0.2">
      <c r="F31" s="12"/>
      <c r="H31" s="12"/>
      <c r="I31" s="12"/>
    </row>
    <row r="32" spans="2:16" ht="10.5" customHeight="1" x14ac:dyDescent="0.2">
      <c r="F32" s="12"/>
      <c r="H32" s="12"/>
      <c r="I32" s="12"/>
    </row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</sheetData>
  <mergeCells count="15">
    <mergeCell ref="G8:I10"/>
    <mergeCell ref="H11:I11"/>
    <mergeCell ref="B12:F12"/>
    <mergeCell ref="H12:I12"/>
    <mergeCell ref="B13:F13"/>
    <mergeCell ref="H13:I13"/>
    <mergeCell ref="B8:F11"/>
    <mergeCell ref="B17:F17"/>
    <mergeCell ref="H17:I17"/>
    <mergeCell ref="B14:F14"/>
    <mergeCell ref="H14:I14"/>
    <mergeCell ref="B15:F15"/>
    <mergeCell ref="H15:I15"/>
    <mergeCell ref="B16:F16"/>
    <mergeCell ref="H16:I16"/>
  </mergeCells>
  <conditionalFormatting sqref="H12:H17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71E65AF3-A3B8-41BA-9E39-CDA74EA0D066}"/>
  </hyperlinks>
  <pageMargins left="0.7" right="0.7" top="0.75" bottom="0.75" header="0.3" footer="0.3"/>
  <pageSetup paperSize="9" scale="67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B058-C660-4BAE-ABEA-2972D2700B07}">
  <sheetPr codeName="Hoja33">
    <tabColor theme="7" tint="0.39997558519241921"/>
    <pageSetUpPr fitToPage="1"/>
  </sheetPr>
  <dimension ref="A1:S784"/>
  <sheetViews>
    <sheetView showGridLines="0" tabSelected="1" view="pageBreakPreview" topLeftCell="F1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" customWidth="1"/>
    <col min="7" max="7" width="7.42578125" customWidth="1"/>
    <col min="8" max="8" width="10.140625" customWidth="1"/>
    <col min="9" max="11" width="7.42578125" customWidth="1"/>
    <col min="12" max="12" width="9.42578125" customWidth="1"/>
    <col min="13" max="14" width="7.42578125" customWidth="1"/>
    <col min="15" max="15" width="8.140625" customWidth="1"/>
    <col min="16" max="17" width="7.42578125" customWidth="1"/>
    <col min="18" max="18" width="8.42578125" customWidth="1"/>
    <col min="19" max="20" width="7.42578125" customWidth="1"/>
  </cols>
  <sheetData>
    <row r="1" spans="1:19" ht="10.5" customHeight="1" x14ac:dyDescent="0.2"/>
    <row r="2" spans="1:19" ht="10.5" customHeight="1" x14ac:dyDescent="0.2">
      <c r="B2" s="1" t="s">
        <v>0</v>
      </c>
      <c r="C2" s="1"/>
      <c r="D2" s="1"/>
      <c r="E2" s="1"/>
      <c r="F2" s="1"/>
    </row>
    <row r="3" spans="1:19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0.5" customHeight="1" x14ac:dyDescent="0.2">
      <c r="A4" s="3"/>
      <c r="B4" s="4"/>
      <c r="C4" s="4"/>
      <c r="D4" s="4"/>
      <c r="E4" s="4"/>
      <c r="F4" s="4"/>
      <c r="G4" s="74"/>
    </row>
    <row r="5" spans="1:19" x14ac:dyDescent="0.2">
      <c r="A5" s="460" t="s">
        <v>104</v>
      </c>
    </row>
    <row r="6" spans="1:19" ht="10.5" customHeight="1" thickBot="1" x14ac:dyDescent="0.25">
      <c r="A6" s="3"/>
      <c r="B6" s="4"/>
      <c r="C6" s="4"/>
      <c r="D6" s="4"/>
      <c r="E6" s="4"/>
      <c r="F6" s="4"/>
      <c r="G6" s="74"/>
    </row>
    <row r="7" spans="1:19" ht="15" customHeight="1" thickBot="1" x14ac:dyDescent="0.25">
      <c r="A7" s="75"/>
      <c r="B7" s="463" t="s">
        <v>5</v>
      </c>
      <c r="C7" s="464"/>
      <c r="D7" s="464"/>
      <c r="E7" s="464"/>
      <c r="F7" s="464"/>
      <c r="G7" s="464"/>
      <c r="H7" s="464"/>
      <c r="I7" s="465"/>
    </row>
    <row r="8" spans="1:19" ht="15" customHeight="1" thickBot="1" x14ac:dyDescent="0.25">
      <c r="B8" s="466" t="s">
        <v>40</v>
      </c>
      <c r="C8" s="484"/>
      <c r="D8" s="484"/>
      <c r="E8" s="484"/>
      <c r="F8" s="484"/>
      <c r="G8" s="18" t="s">
        <v>41</v>
      </c>
      <c r="H8" s="18" t="s">
        <v>30</v>
      </c>
      <c r="I8" s="469" t="s">
        <v>42</v>
      </c>
    </row>
    <row r="9" spans="1:19" ht="15" customHeight="1" x14ac:dyDescent="0.2">
      <c r="B9" s="467"/>
      <c r="C9" s="485"/>
      <c r="D9" s="485"/>
      <c r="E9" s="485"/>
      <c r="F9" s="485"/>
      <c r="G9" s="21" t="s">
        <v>8</v>
      </c>
      <c r="H9" s="21" t="s">
        <v>8</v>
      </c>
      <c r="I9" s="588"/>
    </row>
    <row r="10" spans="1:19" ht="15" customHeight="1" x14ac:dyDescent="0.2">
      <c r="A10" s="12"/>
      <c r="B10" s="509" t="s">
        <v>43</v>
      </c>
      <c r="C10" s="510"/>
      <c r="D10" s="510"/>
      <c r="E10" s="510"/>
      <c r="F10" s="511"/>
      <c r="G10" s="57">
        <v>1086</v>
      </c>
      <c r="H10" s="77">
        <v>28</v>
      </c>
      <c r="I10" s="78">
        <f t="shared" ref="I10:I15" si="0">G10/H10</f>
        <v>38.785714285714285</v>
      </c>
    </row>
    <row r="11" spans="1:19" ht="15" customHeight="1" x14ac:dyDescent="0.2">
      <c r="A11" s="12"/>
      <c r="B11" s="502" t="s">
        <v>44</v>
      </c>
      <c r="C11" s="503"/>
      <c r="D11" s="503"/>
      <c r="E11" s="503"/>
      <c r="F11" s="504"/>
      <c r="G11" s="57">
        <v>2179</v>
      </c>
      <c r="H11" s="77">
        <v>62</v>
      </c>
      <c r="I11" s="78">
        <f t="shared" si="0"/>
        <v>35.145161290322584</v>
      </c>
    </row>
    <row r="12" spans="1:19" ht="15" customHeight="1" x14ac:dyDescent="0.2">
      <c r="A12" s="12"/>
      <c r="B12" s="502" t="s">
        <v>46</v>
      </c>
      <c r="C12" s="503"/>
      <c r="D12" s="503"/>
      <c r="E12" s="503"/>
      <c r="F12" s="504"/>
      <c r="G12" s="57">
        <v>8541</v>
      </c>
      <c r="H12" s="77">
        <v>163</v>
      </c>
      <c r="I12" s="78">
        <f t="shared" si="0"/>
        <v>52.398773006134967</v>
      </c>
    </row>
    <row r="13" spans="1:19" ht="15" customHeight="1" x14ac:dyDescent="0.2">
      <c r="A13" s="12"/>
      <c r="B13" s="502" t="s">
        <v>47</v>
      </c>
      <c r="C13" s="503"/>
      <c r="D13" s="503"/>
      <c r="E13" s="503"/>
      <c r="F13" s="504"/>
      <c r="G13" s="57">
        <v>3370</v>
      </c>
      <c r="H13" s="77">
        <v>68</v>
      </c>
      <c r="I13" s="78">
        <f t="shared" si="0"/>
        <v>49.558823529411768</v>
      </c>
    </row>
    <row r="14" spans="1:19" ht="15" customHeight="1" x14ac:dyDescent="0.2">
      <c r="A14" s="12"/>
      <c r="B14" s="491" t="s">
        <v>48</v>
      </c>
      <c r="C14" s="492"/>
      <c r="D14" s="492"/>
      <c r="E14" s="492"/>
      <c r="F14" s="493"/>
      <c r="G14" s="57">
        <v>22233</v>
      </c>
      <c r="H14" s="77">
        <v>866</v>
      </c>
      <c r="I14" s="78">
        <f t="shared" si="0"/>
        <v>25.673210161662819</v>
      </c>
    </row>
    <row r="15" spans="1:19" ht="15" customHeight="1" thickBot="1" x14ac:dyDescent="0.25">
      <c r="B15" s="486" t="s">
        <v>29</v>
      </c>
      <c r="C15" s="487"/>
      <c r="D15" s="487"/>
      <c r="E15" s="487"/>
      <c r="F15" s="488"/>
      <c r="G15" s="82">
        <f>SUM(G10:G14)</f>
        <v>37409</v>
      </c>
      <c r="H15" s="83">
        <f>SUM(H10:H14)</f>
        <v>1187</v>
      </c>
      <c r="I15" s="84">
        <f t="shared" si="0"/>
        <v>31.51558550968829</v>
      </c>
    </row>
    <row r="16" spans="1:19" ht="10.5" customHeight="1" x14ac:dyDescent="0.2">
      <c r="B16" s="14"/>
      <c r="G16" s="80"/>
    </row>
    <row r="17" spans="2:7" ht="10.5" customHeight="1" x14ac:dyDescent="0.2">
      <c r="B17" s="14"/>
      <c r="G17" s="80"/>
    </row>
    <row r="18" spans="2:7" ht="10.5" customHeight="1" x14ac:dyDescent="0.2"/>
    <row r="19" spans="2:7" ht="10.5" customHeight="1" x14ac:dyDescent="0.2"/>
    <row r="20" spans="2:7" ht="10.5" customHeight="1" x14ac:dyDescent="0.2"/>
    <row r="21" spans="2:7" ht="10.5" customHeight="1" x14ac:dyDescent="0.2"/>
    <row r="22" spans="2:7" ht="10.5" customHeight="1" x14ac:dyDescent="0.2"/>
    <row r="23" spans="2:7" ht="10.5" customHeight="1" x14ac:dyDescent="0.2"/>
    <row r="24" spans="2:7" ht="10.5" customHeight="1" x14ac:dyDescent="0.2"/>
    <row r="25" spans="2:7" ht="10.5" customHeight="1" x14ac:dyDescent="0.2"/>
    <row r="26" spans="2:7" ht="10.5" customHeight="1" x14ac:dyDescent="0.2"/>
    <row r="27" spans="2:7" ht="10.5" customHeight="1" x14ac:dyDescent="0.2"/>
    <row r="28" spans="2:7" ht="10.5" customHeight="1" x14ac:dyDescent="0.2"/>
    <row r="29" spans="2:7" ht="10.5" customHeight="1" x14ac:dyDescent="0.2"/>
    <row r="30" spans="2:7" ht="10.5" customHeight="1" x14ac:dyDescent="0.2"/>
    <row r="31" spans="2:7" ht="10.5" customHeight="1" x14ac:dyDescent="0.2"/>
    <row r="32" spans="2:7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</sheetData>
  <mergeCells count="9">
    <mergeCell ref="B13:F13"/>
    <mergeCell ref="B14:F14"/>
    <mergeCell ref="B15:F15"/>
    <mergeCell ref="B7:I7"/>
    <mergeCell ref="B8:F9"/>
    <mergeCell ref="I8:I9"/>
    <mergeCell ref="B10:F10"/>
    <mergeCell ref="B11:F11"/>
    <mergeCell ref="B12:F12"/>
  </mergeCells>
  <conditionalFormatting sqref="I10:I14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A6221895-E47E-45AD-B632-38D1F60F0136}"/>
  </hyperlinks>
  <pageMargins left="0.7" right="0.7" top="0.75" bottom="0.75" header="0.3" footer="0.3"/>
  <pageSetup paperSize="9" scale="60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E649-A3F0-4B04-A667-63D9DFB4B245}">
  <sheetPr codeName="Hoja35">
    <tabColor theme="7" tint="0.39997558519241921"/>
    <pageSetUpPr fitToPage="1"/>
  </sheetPr>
  <dimension ref="A1:V926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7" customWidth="1"/>
    <col min="7" max="7" width="8.7109375" customWidth="1"/>
    <col min="8" max="8" width="8.5703125" customWidth="1"/>
    <col min="9" max="9" width="7.42578125" customWidth="1"/>
    <col min="10" max="10" width="8.5703125" customWidth="1"/>
    <col min="11" max="12" width="12.42578125" customWidth="1"/>
    <col min="13" max="34" width="7.42578125" customWidth="1"/>
    <col min="35" max="43" width="8.5703125" customWidth="1"/>
  </cols>
  <sheetData>
    <row r="1" spans="1:22" ht="10.5" customHeight="1" x14ac:dyDescent="0.2"/>
    <row r="2" spans="1:22" ht="10.5" customHeight="1" x14ac:dyDescent="0.2">
      <c r="B2" s="1" t="s">
        <v>0</v>
      </c>
      <c r="C2" s="1"/>
      <c r="D2" s="1"/>
      <c r="E2" s="1"/>
      <c r="F2" s="1"/>
    </row>
    <row r="3" spans="1:22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2" ht="10.5" customHeight="1" x14ac:dyDescent="0.2">
      <c r="A4" s="3"/>
      <c r="O4" s="12"/>
      <c r="P4" s="12"/>
      <c r="Q4" s="12"/>
      <c r="R4" s="12"/>
      <c r="S4" s="12"/>
      <c r="T4" s="12"/>
      <c r="U4" s="12"/>
      <c r="V4" s="12"/>
    </row>
    <row r="5" spans="1:22" x14ac:dyDescent="0.2">
      <c r="A5" s="460" t="s">
        <v>105</v>
      </c>
    </row>
    <row r="6" spans="1:22" ht="10.5" customHeight="1" x14ac:dyDescent="0.2">
      <c r="A6" s="3"/>
      <c r="B6" s="4"/>
      <c r="C6" s="4"/>
      <c r="D6" s="4"/>
      <c r="E6" s="4"/>
      <c r="F6" s="4"/>
      <c r="O6" s="12"/>
      <c r="P6" s="12"/>
      <c r="Q6" s="12"/>
      <c r="R6" s="12"/>
      <c r="S6" s="12"/>
      <c r="T6" s="12"/>
      <c r="U6" s="12"/>
    </row>
    <row r="7" spans="1:22" ht="10.5" customHeight="1" thickBot="1" x14ac:dyDescent="0.25"/>
    <row r="8" spans="1:22" ht="15" customHeight="1" thickBot="1" x14ac:dyDescent="0.25">
      <c r="A8" s="75"/>
      <c r="B8" s="534" t="s">
        <v>5</v>
      </c>
      <c r="C8" s="535"/>
      <c r="D8" s="535"/>
      <c r="E8" s="535"/>
      <c r="F8" s="535"/>
      <c r="G8" s="535"/>
      <c r="H8" s="535"/>
      <c r="I8" s="535"/>
      <c r="J8" s="535"/>
      <c r="K8" s="535"/>
      <c r="L8" s="536"/>
    </row>
    <row r="9" spans="1:22" ht="48.75" customHeight="1" thickBot="1" x14ac:dyDescent="0.25">
      <c r="B9" s="466" t="s">
        <v>74</v>
      </c>
      <c r="C9" s="484"/>
      <c r="D9" s="484"/>
      <c r="E9" s="484"/>
      <c r="F9" s="484"/>
      <c r="G9" s="566" t="s">
        <v>75</v>
      </c>
      <c r="H9" s="589"/>
      <c r="I9" s="589"/>
      <c r="J9" s="567"/>
      <c r="K9" s="566" t="s">
        <v>76</v>
      </c>
      <c r="L9" s="590"/>
    </row>
    <row r="10" spans="1:22" ht="15" customHeight="1" x14ac:dyDescent="0.2">
      <c r="B10" s="467"/>
      <c r="C10" s="485"/>
      <c r="D10" s="485"/>
      <c r="E10" s="485"/>
      <c r="F10" s="485"/>
      <c r="G10" s="591" t="s">
        <v>8</v>
      </c>
      <c r="H10" s="592"/>
      <c r="I10" s="591" t="s">
        <v>63</v>
      </c>
      <c r="J10" s="592"/>
      <c r="K10" s="591" t="s">
        <v>8</v>
      </c>
      <c r="L10" s="593"/>
    </row>
    <row r="11" spans="1:22" ht="15" customHeight="1" x14ac:dyDescent="0.2">
      <c r="A11" s="12"/>
      <c r="B11" s="509" t="s">
        <v>43</v>
      </c>
      <c r="C11" s="510"/>
      <c r="D11" s="510"/>
      <c r="E11" s="510"/>
      <c r="F11" s="511"/>
      <c r="G11" s="594">
        <v>17</v>
      </c>
      <c r="H11" s="595"/>
      <c r="I11" s="512">
        <f t="shared" ref="I11:I16" si="0">G11/$K11</f>
        <v>0.6071428571428571</v>
      </c>
      <c r="J11" s="512"/>
      <c r="K11" s="596">
        <v>28</v>
      </c>
      <c r="L11" s="597"/>
      <c r="M11" s="80"/>
      <c r="N11" s="80"/>
    </row>
    <row r="12" spans="1:22" ht="15" customHeight="1" x14ac:dyDescent="0.2">
      <c r="A12" s="12"/>
      <c r="B12" s="502" t="s">
        <v>44</v>
      </c>
      <c r="C12" s="503"/>
      <c r="D12" s="503"/>
      <c r="E12" s="503"/>
      <c r="F12" s="504"/>
      <c r="G12" s="598">
        <v>42</v>
      </c>
      <c r="H12" s="599"/>
      <c r="I12" s="505">
        <f t="shared" si="0"/>
        <v>0.67741935483870963</v>
      </c>
      <c r="J12" s="505"/>
      <c r="K12" s="600">
        <v>62</v>
      </c>
      <c r="L12" s="601"/>
    </row>
    <row r="13" spans="1:22" ht="15" customHeight="1" x14ac:dyDescent="0.2">
      <c r="A13" s="12"/>
      <c r="B13" s="502" t="s">
        <v>46</v>
      </c>
      <c r="C13" s="503"/>
      <c r="D13" s="503"/>
      <c r="E13" s="503"/>
      <c r="F13" s="504"/>
      <c r="G13" s="598">
        <v>85</v>
      </c>
      <c r="H13" s="599"/>
      <c r="I13" s="505">
        <f t="shared" si="0"/>
        <v>0.5214723926380368</v>
      </c>
      <c r="J13" s="505"/>
      <c r="K13" s="600">
        <v>163</v>
      </c>
      <c r="L13" s="601"/>
    </row>
    <row r="14" spans="1:22" ht="15" customHeight="1" x14ac:dyDescent="0.2">
      <c r="A14" s="12"/>
      <c r="B14" s="502" t="s">
        <v>47</v>
      </c>
      <c r="C14" s="503"/>
      <c r="D14" s="503"/>
      <c r="E14" s="503"/>
      <c r="F14" s="504"/>
      <c r="G14" s="598">
        <v>25</v>
      </c>
      <c r="H14" s="599"/>
      <c r="I14" s="505">
        <f t="shared" si="0"/>
        <v>0.36764705882352944</v>
      </c>
      <c r="J14" s="505"/>
      <c r="K14" s="600">
        <v>68</v>
      </c>
      <c r="L14" s="601"/>
    </row>
    <row r="15" spans="1:22" ht="15" customHeight="1" x14ac:dyDescent="0.2">
      <c r="A15" s="12"/>
      <c r="B15" s="491" t="s">
        <v>48</v>
      </c>
      <c r="C15" s="492"/>
      <c r="D15" s="492"/>
      <c r="E15" s="492"/>
      <c r="F15" s="493"/>
      <c r="G15" s="602">
        <v>619</v>
      </c>
      <c r="H15" s="603"/>
      <c r="I15" s="494">
        <f t="shared" si="0"/>
        <v>0.71478060046189373</v>
      </c>
      <c r="J15" s="494"/>
      <c r="K15" s="604">
        <v>866</v>
      </c>
      <c r="L15" s="605"/>
    </row>
    <row r="16" spans="1:22" ht="15" customHeight="1" thickBot="1" x14ac:dyDescent="0.25">
      <c r="B16" s="486" t="s">
        <v>29</v>
      </c>
      <c r="C16" s="487"/>
      <c r="D16" s="487"/>
      <c r="E16" s="487"/>
      <c r="F16" s="488"/>
      <c r="G16" s="606">
        <f>SUM(G11:G15)</f>
        <v>788</v>
      </c>
      <c r="H16" s="607"/>
      <c r="I16" s="608">
        <f t="shared" si="0"/>
        <v>0.66385846672283066</v>
      </c>
      <c r="J16" s="608"/>
      <c r="K16" s="607">
        <f>SUM(K11:L15)</f>
        <v>1187</v>
      </c>
      <c r="L16" s="609"/>
    </row>
    <row r="17" spans="2:13" ht="15" customHeight="1" x14ac:dyDescent="0.2">
      <c r="B17" s="65" t="s">
        <v>133</v>
      </c>
    </row>
    <row r="18" spans="2:13" ht="10.5" customHeight="1" x14ac:dyDescent="0.2"/>
    <row r="19" spans="2:13" ht="10.5" customHeight="1" x14ac:dyDescent="0.2"/>
    <row r="20" spans="2:13" ht="10.5" customHeight="1" x14ac:dyDescent="0.2"/>
    <row r="21" spans="2:13" ht="10.5" customHeight="1" x14ac:dyDescent="0.2"/>
    <row r="22" spans="2:13" ht="10.5" customHeight="1" x14ac:dyDescent="0.2"/>
    <row r="23" spans="2:13" ht="10.5" customHeight="1" x14ac:dyDescent="0.2"/>
    <row r="24" spans="2:13" ht="10.5" customHeight="1" x14ac:dyDescent="0.2"/>
    <row r="25" spans="2:13" ht="10.5" customHeight="1" x14ac:dyDescent="0.2"/>
    <row r="26" spans="2:13" ht="10.5" customHeight="1" x14ac:dyDescent="0.2">
      <c r="B26" s="12"/>
      <c r="G26" s="12"/>
    </row>
    <row r="27" spans="2:13" ht="10.5" customHeight="1" x14ac:dyDescent="0.2">
      <c r="B27" s="12"/>
      <c r="G27" s="103"/>
      <c r="H27" s="103"/>
      <c r="I27" s="103"/>
      <c r="J27" s="103"/>
      <c r="K27" s="103"/>
      <c r="L27" s="103"/>
      <c r="M27" s="103"/>
    </row>
    <row r="28" spans="2:13" ht="10.5" customHeight="1" x14ac:dyDescent="0.2">
      <c r="B28" s="12"/>
      <c r="G28" s="12"/>
      <c r="I28" s="103"/>
      <c r="K28" s="12"/>
    </row>
    <row r="29" spans="2:13" ht="10.5" customHeight="1" x14ac:dyDescent="0.2">
      <c r="B29" s="12"/>
      <c r="G29" s="12"/>
      <c r="I29" s="103"/>
      <c r="K29" s="12"/>
    </row>
    <row r="30" spans="2:13" ht="10.5" customHeight="1" x14ac:dyDescent="0.2">
      <c r="B30" s="12"/>
      <c r="G30" s="12"/>
      <c r="I30" s="12"/>
      <c r="K30" s="12"/>
    </row>
    <row r="31" spans="2:13" ht="10.5" customHeight="1" x14ac:dyDescent="0.2">
      <c r="B31" s="12"/>
      <c r="G31" s="12"/>
      <c r="I31" s="12"/>
      <c r="K31" s="12"/>
    </row>
    <row r="32" spans="2:13" ht="10.5" customHeight="1" x14ac:dyDescent="0.2">
      <c r="B32" s="12"/>
      <c r="G32" s="12"/>
      <c r="I32" s="12"/>
      <c r="K32" s="12"/>
    </row>
    <row r="33" spans="2:11" ht="10.5" customHeight="1" x14ac:dyDescent="0.2"/>
    <row r="34" spans="2:11" ht="10.5" customHeight="1" x14ac:dyDescent="0.2">
      <c r="B34" s="12"/>
      <c r="G34" s="12"/>
      <c r="I34" s="12"/>
      <c r="K34" s="12"/>
    </row>
    <row r="35" spans="2:11" ht="10.5" customHeight="1" x14ac:dyDescent="0.2">
      <c r="B35" s="12"/>
      <c r="G35" s="103"/>
      <c r="H35" s="103"/>
      <c r="I35" s="103"/>
      <c r="J35" s="103"/>
      <c r="K35" s="103"/>
    </row>
    <row r="36" spans="2:11" ht="10.5" customHeight="1" x14ac:dyDescent="0.2">
      <c r="B36" s="12"/>
      <c r="G36" s="12"/>
      <c r="I36" s="12"/>
      <c r="K36" s="12"/>
    </row>
    <row r="37" spans="2:11" ht="10.5" customHeight="1" x14ac:dyDescent="0.2">
      <c r="B37" s="12"/>
      <c r="G37" s="12"/>
      <c r="I37" s="12"/>
      <c r="K37" s="12"/>
    </row>
    <row r="38" spans="2:11" ht="10.5" customHeight="1" x14ac:dyDescent="0.2">
      <c r="B38" s="12"/>
      <c r="G38" s="12"/>
      <c r="I38" s="12"/>
      <c r="K38" s="12"/>
    </row>
    <row r="39" spans="2:11" ht="10.5" customHeight="1" x14ac:dyDescent="0.2">
      <c r="B39" s="12"/>
      <c r="G39" s="12"/>
      <c r="I39" s="12"/>
      <c r="K39" s="12"/>
    </row>
    <row r="40" spans="2:11" ht="10.5" customHeight="1" x14ac:dyDescent="0.2">
      <c r="B40" s="12"/>
      <c r="G40" s="12"/>
      <c r="I40" s="12"/>
      <c r="K40" s="12"/>
    </row>
    <row r="41" spans="2:11" ht="10.5" customHeight="1" x14ac:dyDescent="0.2"/>
    <row r="42" spans="2:11" ht="10.5" customHeight="1" x14ac:dyDescent="0.2"/>
    <row r="43" spans="2:11" ht="10.5" customHeight="1" x14ac:dyDescent="0.2"/>
    <row r="44" spans="2:11" ht="10.5" customHeight="1" x14ac:dyDescent="0.2"/>
    <row r="45" spans="2:11" ht="10.5" customHeight="1" x14ac:dyDescent="0.2"/>
    <row r="46" spans="2:11" ht="10.5" customHeight="1" x14ac:dyDescent="0.2">
      <c r="G46" s="80"/>
    </row>
    <row r="47" spans="2:11" ht="10.5" customHeight="1" x14ac:dyDescent="0.2"/>
    <row r="48" spans="2:11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</sheetData>
  <mergeCells count="31">
    <mergeCell ref="B15:F15"/>
    <mergeCell ref="G15:H15"/>
    <mergeCell ref="I15:J15"/>
    <mergeCell ref="K15:L15"/>
    <mergeCell ref="B16:F16"/>
    <mergeCell ref="G16:H16"/>
    <mergeCell ref="I16:J16"/>
    <mergeCell ref="K16:L16"/>
    <mergeCell ref="B13:F13"/>
    <mergeCell ref="G13:H13"/>
    <mergeCell ref="I13:J13"/>
    <mergeCell ref="K13:L13"/>
    <mergeCell ref="B14:F14"/>
    <mergeCell ref="G14:H14"/>
    <mergeCell ref="I14:J14"/>
    <mergeCell ref="K14:L14"/>
    <mergeCell ref="B11:F11"/>
    <mergeCell ref="G11:H11"/>
    <mergeCell ref="I11:J11"/>
    <mergeCell ref="K11:L11"/>
    <mergeCell ref="B12:F12"/>
    <mergeCell ref="G12:H12"/>
    <mergeCell ref="I12:J12"/>
    <mergeCell ref="K12:L12"/>
    <mergeCell ref="B8:L8"/>
    <mergeCell ref="B9:F10"/>
    <mergeCell ref="G9:J9"/>
    <mergeCell ref="K9:L9"/>
    <mergeCell ref="G10:H10"/>
    <mergeCell ref="I10:J10"/>
    <mergeCell ref="K10:L10"/>
  </mergeCells>
  <conditionalFormatting sqref="I11:I15">
    <cfRule type="colorScale" priority="3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6836AE11-C35D-4FD2-967E-A53CB5B33279}"/>
  </hyperlinks>
  <pageMargins left="0.7" right="0.7" top="0.75" bottom="0.75" header="0.3" footer="0.3"/>
  <pageSetup paperSize="9" scale="69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BECFA-6F29-46B3-B72C-212B10E1A1D5}">
  <sheetPr codeName="Hoja36">
    <tabColor theme="7" tint="0.39997558519241921"/>
    <pageSetUpPr fitToPage="1"/>
  </sheetPr>
  <dimension ref="A1:V928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7" customWidth="1"/>
    <col min="7" max="7" width="8.7109375" customWidth="1"/>
    <col min="8" max="8" width="8.5703125" customWidth="1"/>
    <col min="9" max="9" width="7.42578125" customWidth="1"/>
    <col min="10" max="10" width="8.5703125" customWidth="1"/>
    <col min="11" max="12" width="12.42578125" customWidth="1"/>
    <col min="13" max="34" width="7.42578125" customWidth="1"/>
    <col min="35" max="43" width="8.5703125" customWidth="1"/>
  </cols>
  <sheetData>
    <row r="1" spans="1:22" ht="10.5" customHeight="1" x14ac:dyDescent="0.2"/>
    <row r="2" spans="1:22" ht="10.5" customHeight="1" x14ac:dyDescent="0.2">
      <c r="B2" s="1" t="s">
        <v>0</v>
      </c>
      <c r="C2" s="1"/>
      <c r="D2" s="1"/>
      <c r="E2" s="1"/>
      <c r="F2" s="1"/>
    </row>
    <row r="3" spans="1:22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2" ht="10.5" customHeight="1" x14ac:dyDescent="0.2">
      <c r="A4" s="3"/>
      <c r="O4" s="12"/>
      <c r="P4" s="12"/>
      <c r="Q4" s="12"/>
      <c r="R4" s="12"/>
      <c r="S4" s="12"/>
      <c r="T4" s="12"/>
      <c r="U4" s="12"/>
      <c r="V4" s="12"/>
    </row>
    <row r="5" spans="1:22" x14ac:dyDescent="0.2">
      <c r="A5" s="460" t="s">
        <v>106</v>
      </c>
    </row>
    <row r="6" spans="1:22" ht="10.5" customHeight="1" x14ac:dyDescent="0.2">
      <c r="A6" s="3"/>
      <c r="B6" s="4"/>
      <c r="C6" s="4"/>
      <c r="D6" s="4"/>
      <c r="E6" s="4"/>
      <c r="F6" s="4"/>
      <c r="O6" s="12"/>
      <c r="P6" s="12"/>
      <c r="Q6" s="12"/>
      <c r="R6" s="12"/>
      <c r="S6" s="12"/>
      <c r="T6" s="12"/>
      <c r="U6" s="12"/>
    </row>
    <row r="7" spans="1:22" ht="10.5" customHeight="1" thickBot="1" x14ac:dyDescent="0.25"/>
    <row r="8" spans="1:22" ht="15" customHeight="1" thickBot="1" x14ac:dyDescent="0.25">
      <c r="A8" s="75"/>
      <c r="B8" s="534" t="s">
        <v>5</v>
      </c>
      <c r="C8" s="535"/>
      <c r="D8" s="535"/>
      <c r="E8" s="535"/>
      <c r="F8" s="535"/>
      <c r="G8" s="535"/>
      <c r="H8" s="535"/>
      <c r="I8" s="535"/>
      <c r="J8" s="535"/>
      <c r="K8" s="536"/>
    </row>
    <row r="9" spans="1:22" ht="15" customHeight="1" thickBot="1" x14ac:dyDescent="0.25">
      <c r="A9" s="75"/>
      <c r="B9" s="466" t="s">
        <v>40</v>
      </c>
      <c r="C9" s="484"/>
      <c r="D9" s="484"/>
      <c r="E9" s="484"/>
      <c r="F9" s="484"/>
      <c r="G9" s="468" t="s">
        <v>160</v>
      </c>
      <c r="H9" s="468"/>
      <c r="I9" s="468"/>
      <c r="J9" s="468"/>
      <c r="K9" s="537" t="s">
        <v>77</v>
      </c>
    </row>
    <row r="10" spans="1:22" ht="15" customHeight="1" thickBot="1" x14ac:dyDescent="0.25">
      <c r="B10" s="466"/>
      <c r="C10" s="484"/>
      <c r="D10" s="484"/>
      <c r="E10" s="484"/>
      <c r="F10" s="484"/>
      <c r="G10" s="468" t="s">
        <v>135</v>
      </c>
      <c r="H10" s="468"/>
      <c r="I10" s="468" t="s">
        <v>136</v>
      </c>
      <c r="J10" s="468"/>
      <c r="K10" s="538"/>
      <c r="L10" s="80"/>
    </row>
    <row r="11" spans="1:22" ht="15" customHeight="1" x14ac:dyDescent="0.2">
      <c r="B11" s="467"/>
      <c r="C11" s="485"/>
      <c r="D11" s="485"/>
      <c r="E11" s="485"/>
      <c r="F11" s="485"/>
      <c r="G11" s="21" t="s">
        <v>8</v>
      </c>
      <c r="H11" s="149" t="s">
        <v>63</v>
      </c>
      <c r="I11" s="21" t="s">
        <v>8</v>
      </c>
      <c r="J11" s="149" t="s">
        <v>63</v>
      </c>
      <c r="K11" s="348" t="s">
        <v>8</v>
      </c>
    </row>
    <row r="12" spans="1:22" ht="15" customHeight="1" x14ac:dyDescent="0.2">
      <c r="A12" s="12"/>
      <c r="B12" s="509" t="s">
        <v>43</v>
      </c>
      <c r="C12" s="510"/>
      <c r="D12" s="510"/>
      <c r="E12" s="510"/>
      <c r="F12" s="511"/>
      <c r="G12" s="51">
        <v>13</v>
      </c>
      <c r="H12" s="52">
        <f t="shared" ref="H12:H16" si="0">G12/$K12</f>
        <v>0.4642857142857143</v>
      </c>
      <c r="I12" s="283">
        <v>9</v>
      </c>
      <c r="J12" s="53">
        <f t="shared" ref="J12:J17" si="1">I12/$K12</f>
        <v>0.32142857142857145</v>
      </c>
      <c r="K12" s="155">
        <v>28</v>
      </c>
      <c r="L12" s="80"/>
    </row>
    <row r="13" spans="1:22" ht="15" customHeight="1" x14ac:dyDescent="0.2">
      <c r="A13" s="12"/>
      <c r="B13" s="502" t="s">
        <v>44</v>
      </c>
      <c r="C13" s="503"/>
      <c r="D13" s="503"/>
      <c r="E13" s="503"/>
      <c r="F13" s="504"/>
      <c r="G13" s="68">
        <v>36</v>
      </c>
      <c r="H13" s="58">
        <f t="shared" si="0"/>
        <v>0.58064516129032262</v>
      </c>
      <c r="I13" s="286">
        <v>23</v>
      </c>
      <c r="J13" s="59">
        <f t="shared" si="1"/>
        <v>0.37096774193548387</v>
      </c>
      <c r="K13" s="162">
        <v>62</v>
      </c>
    </row>
    <row r="14" spans="1:22" ht="15" customHeight="1" x14ac:dyDescent="0.2">
      <c r="A14" s="12"/>
      <c r="B14" s="502" t="s">
        <v>46</v>
      </c>
      <c r="C14" s="503"/>
      <c r="D14" s="503"/>
      <c r="E14" s="503"/>
      <c r="F14" s="504"/>
      <c r="G14" s="68">
        <v>77</v>
      </c>
      <c r="H14" s="58">
        <f t="shared" si="0"/>
        <v>0.47239263803680981</v>
      </c>
      <c r="I14" s="286">
        <v>36</v>
      </c>
      <c r="J14" s="59">
        <f t="shared" si="1"/>
        <v>0.22085889570552147</v>
      </c>
      <c r="K14" s="162">
        <v>163</v>
      </c>
    </row>
    <row r="15" spans="1:22" ht="15" customHeight="1" x14ac:dyDescent="0.2">
      <c r="A15" s="12"/>
      <c r="B15" s="502" t="s">
        <v>47</v>
      </c>
      <c r="C15" s="503"/>
      <c r="D15" s="503"/>
      <c r="E15" s="503"/>
      <c r="F15" s="504"/>
      <c r="G15" s="68">
        <v>18</v>
      </c>
      <c r="H15" s="58">
        <f t="shared" si="0"/>
        <v>0.26470588235294118</v>
      </c>
      <c r="I15" s="286">
        <v>18</v>
      </c>
      <c r="J15" s="59">
        <f t="shared" si="1"/>
        <v>0.26470588235294118</v>
      </c>
      <c r="K15" s="162">
        <v>68</v>
      </c>
    </row>
    <row r="16" spans="1:22" ht="15" customHeight="1" x14ac:dyDescent="0.2">
      <c r="A16" s="12"/>
      <c r="B16" s="491" t="s">
        <v>48</v>
      </c>
      <c r="C16" s="492"/>
      <c r="D16" s="492"/>
      <c r="E16" s="492"/>
      <c r="F16" s="493"/>
      <c r="G16" s="68">
        <v>531</v>
      </c>
      <c r="H16" s="58">
        <f t="shared" si="0"/>
        <v>0.61316397228637409</v>
      </c>
      <c r="I16" s="286">
        <v>431</v>
      </c>
      <c r="J16" s="59">
        <f t="shared" si="1"/>
        <v>0.49769053117782908</v>
      </c>
      <c r="K16" s="164">
        <v>866</v>
      </c>
    </row>
    <row r="17" spans="2:13" ht="15" customHeight="1" thickBot="1" x14ac:dyDescent="0.25">
      <c r="B17" s="486" t="s">
        <v>29</v>
      </c>
      <c r="C17" s="487"/>
      <c r="D17" s="487"/>
      <c r="E17" s="487"/>
      <c r="F17" s="488"/>
      <c r="G17" s="72">
        <f>SUM(G12:G16)</f>
        <v>675</v>
      </c>
      <c r="H17" s="175">
        <f>G17/$K17</f>
        <v>0.56866048862679019</v>
      </c>
      <c r="I17" s="291">
        <f>SUM(I12:I16)</f>
        <v>517</v>
      </c>
      <c r="J17" s="176">
        <f t="shared" si="1"/>
        <v>0.43555181128896375</v>
      </c>
      <c r="K17" s="170">
        <f>SUM(K12:K16)</f>
        <v>1187</v>
      </c>
    </row>
    <row r="18" spans="2:13" ht="15" customHeight="1" x14ac:dyDescent="0.2">
      <c r="B18" s="65" t="s">
        <v>133</v>
      </c>
    </row>
    <row r="19" spans="2:13" ht="10.5" customHeight="1" x14ac:dyDescent="0.2"/>
    <row r="20" spans="2:13" ht="10.5" customHeight="1" x14ac:dyDescent="0.2"/>
    <row r="21" spans="2:13" ht="10.5" customHeight="1" x14ac:dyDescent="0.2"/>
    <row r="22" spans="2:13" ht="10.5" customHeight="1" x14ac:dyDescent="0.2"/>
    <row r="23" spans="2:13" ht="10.5" customHeight="1" x14ac:dyDescent="0.2"/>
    <row r="24" spans="2:13" ht="10.5" customHeight="1" x14ac:dyDescent="0.2"/>
    <row r="25" spans="2:13" ht="10.5" customHeight="1" x14ac:dyDescent="0.2"/>
    <row r="26" spans="2:13" ht="10.5" customHeight="1" x14ac:dyDescent="0.2"/>
    <row r="27" spans="2:13" ht="10.5" customHeight="1" x14ac:dyDescent="0.2"/>
    <row r="28" spans="2:13" ht="10.5" customHeight="1" x14ac:dyDescent="0.2">
      <c r="B28" s="12"/>
      <c r="G28" s="12"/>
    </row>
    <row r="29" spans="2:13" ht="10.5" customHeight="1" x14ac:dyDescent="0.2">
      <c r="B29" s="12"/>
      <c r="G29" s="103"/>
      <c r="H29" s="103"/>
      <c r="I29" s="103"/>
      <c r="J29" s="103"/>
      <c r="K29" s="103"/>
      <c r="L29" s="103"/>
      <c r="M29" s="103"/>
    </row>
    <row r="30" spans="2:13" ht="10.5" customHeight="1" x14ac:dyDescent="0.2">
      <c r="B30" s="12"/>
      <c r="G30" s="12"/>
      <c r="I30" s="103"/>
      <c r="K30" s="12"/>
    </row>
    <row r="31" spans="2:13" ht="10.5" customHeight="1" x14ac:dyDescent="0.2">
      <c r="B31" s="12"/>
      <c r="G31" s="12"/>
      <c r="I31" s="103"/>
      <c r="K31" s="12"/>
    </row>
    <row r="32" spans="2:13" ht="10.5" customHeight="1" x14ac:dyDescent="0.2">
      <c r="B32" s="12"/>
      <c r="G32" s="12"/>
      <c r="I32" s="12"/>
      <c r="K32" s="12"/>
    </row>
    <row r="33" spans="2:11" ht="10.5" customHeight="1" x14ac:dyDescent="0.2">
      <c r="B33" s="12"/>
      <c r="G33" s="12"/>
      <c r="I33" s="12"/>
      <c r="K33" s="12"/>
    </row>
    <row r="34" spans="2:11" ht="10.5" customHeight="1" x14ac:dyDescent="0.2">
      <c r="B34" s="12"/>
      <c r="G34" s="12"/>
      <c r="I34" s="12"/>
      <c r="K34" s="12"/>
    </row>
    <row r="35" spans="2:11" ht="10.5" customHeight="1" x14ac:dyDescent="0.2"/>
    <row r="36" spans="2:11" ht="10.5" customHeight="1" x14ac:dyDescent="0.2">
      <c r="B36" s="12"/>
      <c r="G36" s="12"/>
      <c r="I36" s="12"/>
      <c r="K36" s="12"/>
    </row>
    <row r="37" spans="2:11" ht="10.5" customHeight="1" x14ac:dyDescent="0.2">
      <c r="B37" s="12"/>
      <c r="G37" s="103"/>
      <c r="H37" s="103"/>
      <c r="I37" s="103"/>
      <c r="J37" s="103"/>
      <c r="K37" s="103"/>
    </row>
    <row r="38" spans="2:11" ht="10.5" customHeight="1" x14ac:dyDescent="0.2">
      <c r="B38" s="12"/>
      <c r="G38" s="12"/>
      <c r="I38" s="12"/>
      <c r="K38" s="12"/>
    </row>
    <row r="39" spans="2:11" ht="10.5" customHeight="1" x14ac:dyDescent="0.2">
      <c r="B39" s="12"/>
      <c r="G39" s="12"/>
      <c r="I39" s="12"/>
      <c r="K39" s="12"/>
    </row>
    <row r="40" spans="2:11" ht="10.5" customHeight="1" x14ac:dyDescent="0.2">
      <c r="B40" s="12"/>
      <c r="G40" s="12"/>
      <c r="I40" s="12"/>
      <c r="K40" s="12"/>
    </row>
    <row r="41" spans="2:11" ht="10.5" customHeight="1" x14ac:dyDescent="0.2">
      <c r="B41" s="12"/>
      <c r="G41" s="12"/>
      <c r="I41" s="12"/>
      <c r="K41" s="12"/>
    </row>
    <row r="42" spans="2:11" ht="10.5" customHeight="1" x14ac:dyDescent="0.2">
      <c r="B42" s="12"/>
      <c r="G42" s="12"/>
      <c r="I42" s="12"/>
      <c r="K42" s="12"/>
    </row>
    <row r="43" spans="2:11" ht="10.5" customHeight="1" x14ac:dyDescent="0.2"/>
    <row r="44" spans="2:11" ht="10.5" customHeight="1" x14ac:dyDescent="0.2"/>
    <row r="45" spans="2:11" ht="10.5" customHeight="1" x14ac:dyDescent="0.2"/>
    <row r="46" spans="2:11" ht="10.5" customHeight="1" x14ac:dyDescent="0.2"/>
    <row r="47" spans="2:11" ht="10.5" customHeight="1" x14ac:dyDescent="0.2"/>
    <row r="48" spans="2:11" ht="10.5" customHeight="1" x14ac:dyDescent="0.2">
      <c r="G48" s="80"/>
    </row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</sheetData>
  <mergeCells count="12">
    <mergeCell ref="B17:F17"/>
    <mergeCell ref="B8:K8"/>
    <mergeCell ref="B9:F11"/>
    <mergeCell ref="G9:J9"/>
    <mergeCell ref="K9:K10"/>
    <mergeCell ref="G10:H10"/>
    <mergeCell ref="I10:J10"/>
    <mergeCell ref="B12:F12"/>
    <mergeCell ref="B13:F13"/>
    <mergeCell ref="B14:F14"/>
    <mergeCell ref="B15:F15"/>
    <mergeCell ref="B16:F16"/>
  </mergeCells>
  <conditionalFormatting sqref="H12:H16">
    <cfRule type="colorScale" priority="2">
      <colorScale>
        <cfvo type="min"/>
        <cfvo type="max"/>
        <color rgb="FFFCFCFF"/>
        <color rgb="FF63BE7B"/>
      </colorScale>
    </cfRule>
  </conditionalFormatting>
  <conditionalFormatting sqref="J12:J16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17577041-6EE7-451A-9FEA-D119EB8AA74D}"/>
  </hyperlinks>
  <pageMargins left="0.7" right="0.7" top="0.75" bottom="0.75" header="0.3" footer="0.3"/>
  <pageSetup paperSize="9" scale="69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J17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52231-16FF-4FA2-A207-9D2529273554}">
  <sheetPr codeName="Hoja37">
    <tabColor theme="7" tint="0.39997558519241921"/>
    <pageSetUpPr fitToPage="1"/>
  </sheetPr>
  <dimension ref="A1:U975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.140625" customWidth="1"/>
    <col min="7" max="13" width="10" customWidth="1"/>
    <col min="14" max="33" width="7.42578125" customWidth="1"/>
    <col min="34" max="42" width="8.5703125" customWidth="1"/>
  </cols>
  <sheetData>
    <row r="1" spans="1:21" ht="10.5" customHeight="1" x14ac:dyDescent="0.2"/>
    <row r="2" spans="1:21" ht="10.5" customHeight="1" x14ac:dyDescent="0.2">
      <c r="B2" s="1" t="s">
        <v>0</v>
      </c>
      <c r="C2" s="1"/>
      <c r="D2" s="1"/>
      <c r="E2" s="1"/>
      <c r="F2" s="1"/>
    </row>
    <row r="3" spans="1:21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1" x14ac:dyDescent="0.2">
      <c r="A4" s="460" t="s">
        <v>107</v>
      </c>
    </row>
    <row r="5" spans="1:21" ht="10.5" customHeight="1" x14ac:dyDescent="0.2">
      <c r="A5" s="3"/>
      <c r="B5" s="4"/>
      <c r="C5" s="4"/>
      <c r="D5" s="4"/>
      <c r="E5" s="4"/>
      <c r="F5" s="4"/>
      <c r="G5" s="6"/>
      <c r="N5" s="12"/>
      <c r="O5" s="12"/>
      <c r="P5" s="12"/>
      <c r="Q5" s="12"/>
      <c r="R5" s="12"/>
      <c r="S5" s="12"/>
      <c r="T5" s="12"/>
      <c r="U5" s="12"/>
    </row>
    <row r="6" spans="1:21" ht="21" customHeight="1" thickBot="1" x14ac:dyDescent="0.25">
      <c r="A6" s="3"/>
      <c r="B6" s="215"/>
      <c r="C6" s="215"/>
      <c r="D6" s="215"/>
      <c r="E6" s="215"/>
      <c r="F6" s="215"/>
      <c r="G6" s="80"/>
      <c r="N6" s="12"/>
      <c r="O6" s="12"/>
      <c r="P6" s="12"/>
      <c r="Q6" s="12"/>
      <c r="R6" s="12"/>
      <c r="S6" s="12"/>
      <c r="T6" s="12"/>
      <c r="U6" s="12"/>
    </row>
    <row r="7" spans="1:21" ht="15" customHeight="1" thickBot="1" x14ac:dyDescent="0.25">
      <c r="A7" s="75"/>
      <c r="B7" s="463" t="s">
        <v>5</v>
      </c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5"/>
    </row>
    <row r="8" spans="1:21" ht="15" customHeight="1" thickBot="1" x14ac:dyDescent="0.25">
      <c r="B8" s="466" t="s">
        <v>40</v>
      </c>
      <c r="C8" s="484"/>
      <c r="D8" s="484"/>
      <c r="E8" s="484"/>
      <c r="F8" s="484"/>
      <c r="G8" s="468" t="s">
        <v>60</v>
      </c>
      <c r="H8" s="468"/>
      <c r="I8" s="468" t="s">
        <v>61</v>
      </c>
      <c r="J8" s="468"/>
      <c r="K8" s="468" t="s">
        <v>62</v>
      </c>
      <c r="L8" s="468"/>
      <c r="M8" s="469" t="s">
        <v>7</v>
      </c>
    </row>
    <row r="9" spans="1:21" ht="15" customHeight="1" thickBot="1" x14ac:dyDescent="0.25">
      <c r="B9" s="466"/>
      <c r="C9" s="484"/>
      <c r="D9" s="484"/>
      <c r="E9" s="484"/>
      <c r="F9" s="484"/>
      <c r="G9" s="468"/>
      <c r="H9" s="468"/>
      <c r="I9" s="468"/>
      <c r="J9" s="468"/>
      <c r="K9" s="468"/>
      <c r="L9" s="468"/>
      <c r="M9" s="469"/>
    </row>
    <row r="10" spans="1:21" ht="15" customHeight="1" thickBot="1" x14ac:dyDescent="0.25">
      <c r="B10" s="466"/>
      <c r="C10" s="484"/>
      <c r="D10" s="484"/>
      <c r="E10" s="484"/>
      <c r="F10" s="484"/>
      <c r="G10" s="468"/>
      <c r="H10" s="468"/>
      <c r="I10" s="468"/>
      <c r="J10" s="468"/>
      <c r="K10" s="468"/>
      <c r="L10" s="468"/>
      <c r="M10" s="469"/>
    </row>
    <row r="11" spans="1:21" ht="15" customHeight="1" x14ac:dyDescent="0.2">
      <c r="B11" s="467"/>
      <c r="C11" s="485"/>
      <c r="D11" s="485"/>
      <c r="E11" s="485"/>
      <c r="F11" s="485"/>
      <c r="G11" s="21" t="s">
        <v>8</v>
      </c>
      <c r="H11" s="149" t="s">
        <v>63</v>
      </c>
      <c r="I11" s="21" t="s">
        <v>8</v>
      </c>
      <c r="J11" s="149" t="s">
        <v>63</v>
      </c>
      <c r="K11" s="21" t="s">
        <v>8</v>
      </c>
      <c r="L11" s="149" t="s">
        <v>63</v>
      </c>
      <c r="M11" s="76" t="s">
        <v>8</v>
      </c>
    </row>
    <row r="12" spans="1:21" ht="15" customHeight="1" x14ac:dyDescent="0.2">
      <c r="A12" s="12"/>
      <c r="B12" s="509" t="s">
        <v>43</v>
      </c>
      <c r="C12" s="510"/>
      <c r="D12" s="510"/>
      <c r="E12" s="510"/>
      <c r="F12" s="511"/>
      <c r="G12" s="51">
        <v>258</v>
      </c>
      <c r="H12" s="52">
        <f t="shared" ref="H12:H17" si="0">G12/$M12</f>
        <v>0.44559585492227977</v>
      </c>
      <c r="I12" s="51">
        <v>274</v>
      </c>
      <c r="J12" s="53">
        <f t="shared" ref="J12:J17" si="1">I12/$M12</f>
        <v>0.47322970639032813</v>
      </c>
      <c r="K12" s="51">
        <v>47</v>
      </c>
      <c r="L12" s="52">
        <f t="shared" ref="L12:L17" si="2">K12/$M12</f>
        <v>8.1174438687392061E-2</v>
      </c>
      <c r="M12" s="173">
        <f>G12+I12+K12</f>
        <v>579</v>
      </c>
      <c r="N12" s="80"/>
    </row>
    <row r="13" spans="1:21" ht="15" customHeight="1" x14ac:dyDescent="0.2">
      <c r="A13" s="12"/>
      <c r="B13" s="502" t="s">
        <v>44</v>
      </c>
      <c r="C13" s="503"/>
      <c r="D13" s="503"/>
      <c r="E13" s="503"/>
      <c r="F13" s="504"/>
      <c r="G13" s="68">
        <v>439</v>
      </c>
      <c r="H13" s="58">
        <f t="shared" si="0"/>
        <v>0.37942955920484012</v>
      </c>
      <c r="I13" s="57">
        <v>527</v>
      </c>
      <c r="J13" s="59">
        <f t="shared" si="1"/>
        <v>0.45548833189282628</v>
      </c>
      <c r="K13" s="68">
        <v>191</v>
      </c>
      <c r="L13" s="58">
        <f t="shared" si="2"/>
        <v>0.16508210890233363</v>
      </c>
      <c r="M13" s="174">
        <f>G13+I13+K13</f>
        <v>1157</v>
      </c>
    </row>
    <row r="14" spans="1:21" ht="15" customHeight="1" x14ac:dyDescent="0.2">
      <c r="A14" s="12"/>
      <c r="B14" s="502" t="s">
        <v>46</v>
      </c>
      <c r="C14" s="503"/>
      <c r="D14" s="503"/>
      <c r="E14" s="503"/>
      <c r="F14" s="504"/>
      <c r="G14" s="68">
        <v>2129</v>
      </c>
      <c r="H14" s="58">
        <f t="shared" si="0"/>
        <v>0.52464268112370627</v>
      </c>
      <c r="I14" s="57">
        <v>1146</v>
      </c>
      <c r="J14" s="59">
        <f t="shared" si="1"/>
        <v>0.28240512567767373</v>
      </c>
      <c r="K14" s="68">
        <v>783</v>
      </c>
      <c r="L14" s="58">
        <f t="shared" si="2"/>
        <v>0.19295219319862</v>
      </c>
      <c r="M14" s="174">
        <f>G14+I14+K14</f>
        <v>4058</v>
      </c>
    </row>
    <row r="15" spans="1:21" ht="15" customHeight="1" x14ac:dyDescent="0.2">
      <c r="A15" s="12"/>
      <c r="B15" s="502" t="s">
        <v>47</v>
      </c>
      <c r="C15" s="503"/>
      <c r="D15" s="503"/>
      <c r="E15" s="503"/>
      <c r="F15" s="504"/>
      <c r="G15" s="68">
        <v>600</v>
      </c>
      <c r="H15" s="58">
        <f t="shared" si="0"/>
        <v>0.31168831168831168</v>
      </c>
      <c r="I15" s="57">
        <v>1233</v>
      </c>
      <c r="J15" s="59">
        <f t="shared" si="1"/>
        <v>0.64051948051948049</v>
      </c>
      <c r="K15" s="68">
        <v>92</v>
      </c>
      <c r="L15" s="58">
        <f t="shared" si="2"/>
        <v>4.7792207792207796E-2</v>
      </c>
      <c r="M15" s="174">
        <f>G15+I15+K15</f>
        <v>1925</v>
      </c>
    </row>
    <row r="16" spans="1:21" ht="15" customHeight="1" x14ac:dyDescent="0.2">
      <c r="A16" s="12"/>
      <c r="B16" s="491" t="s">
        <v>48</v>
      </c>
      <c r="C16" s="492"/>
      <c r="D16" s="492"/>
      <c r="E16" s="492"/>
      <c r="F16" s="493"/>
      <c r="G16" s="68">
        <v>4876</v>
      </c>
      <c r="H16" s="58">
        <f t="shared" si="0"/>
        <v>0.38177262762292513</v>
      </c>
      <c r="I16" s="57">
        <v>6682</v>
      </c>
      <c r="J16" s="59">
        <f t="shared" si="1"/>
        <v>0.52317569683683052</v>
      </c>
      <c r="K16" s="68">
        <v>1214</v>
      </c>
      <c r="L16" s="58">
        <f t="shared" si="2"/>
        <v>9.5051675540244282E-2</v>
      </c>
      <c r="M16" s="174">
        <f>G16+I16+K16</f>
        <v>12772</v>
      </c>
    </row>
    <row r="17" spans="2:13" ht="15" customHeight="1" thickBot="1" x14ac:dyDescent="0.25">
      <c r="B17" s="486" t="s">
        <v>29</v>
      </c>
      <c r="C17" s="487"/>
      <c r="D17" s="487"/>
      <c r="E17" s="487"/>
      <c r="F17" s="488"/>
      <c r="G17" s="72">
        <f>SUM(G12:G16)</f>
        <v>8302</v>
      </c>
      <c r="H17" s="175">
        <f t="shared" si="0"/>
        <v>0.40515348201649504</v>
      </c>
      <c r="I17" s="72">
        <f>SUM(I12:I16)</f>
        <v>9862</v>
      </c>
      <c r="J17" s="176">
        <f t="shared" si="1"/>
        <v>0.48128446635108096</v>
      </c>
      <c r="K17" s="72">
        <f>SUM(K12:K16)</f>
        <v>2327</v>
      </c>
      <c r="L17" s="175">
        <f t="shared" si="2"/>
        <v>0.11356205163242399</v>
      </c>
      <c r="M17" s="177">
        <f>SUM(M12:M16)</f>
        <v>20491</v>
      </c>
    </row>
    <row r="18" spans="2:13" ht="15" customHeight="1" x14ac:dyDescent="0.2">
      <c r="B18" s="65" t="s">
        <v>133</v>
      </c>
    </row>
    <row r="19" spans="2:13" ht="10.5" customHeight="1" x14ac:dyDescent="0.2">
      <c r="B19" s="215"/>
    </row>
    <row r="20" spans="2:13" ht="10.5" customHeight="1" x14ac:dyDescent="0.2"/>
    <row r="21" spans="2:13" ht="10.5" customHeight="1" x14ac:dyDescent="0.2"/>
    <row r="22" spans="2:13" ht="10.5" customHeight="1" x14ac:dyDescent="0.2"/>
    <row r="23" spans="2:13" ht="10.5" customHeight="1" x14ac:dyDescent="0.2"/>
    <row r="24" spans="2:13" ht="10.5" customHeight="1" x14ac:dyDescent="0.2"/>
    <row r="25" spans="2:13" ht="10.5" customHeight="1" x14ac:dyDescent="0.2"/>
    <row r="26" spans="2:13" ht="10.5" customHeight="1" x14ac:dyDescent="0.2"/>
    <row r="27" spans="2:13" ht="10.5" customHeight="1" x14ac:dyDescent="0.2"/>
    <row r="28" spans="2:13" ht="10.5" customHeight="1" x14ac:dyDescent="0.2"/>
    <row r="29" spans="2:13" ht="10.5" customHeight="1" x14ac:dyDescent="0.2"/>
    <row r="30" spans="2:13" ht="10.5" customHeight="1" x14ac:dyDescent="0.2"/>
    <row r="31" spans="2:13" ht="10.5" customHeight="1" x14ac:dyDescent="0.2"/>
    <row r="32" spans="2:13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11" ht="10.5" customHeight="1" x14ac:dyDescent="0.2"/>
    <row r="66" spans="2:11" ht="10.5" customHeight="1" x14ac:dyDescent="0.2"/>
    <row r="67" spans="2:11" ht="10.5" customHeight="1" x14ac:dyDescent="0.2"/>
    <row r="68" spans="2:11" ht="10.5" customHeight="1" x14ac:dyDescent="0.2"/>
    <row r="69" spans="2:11" ht="10.5" customHeight="1" x14ac:dyDescent="0.2"/>
    <row r="70" spans="2:11" ht="10.5" customHeight="1" x14ac:dyDescent="0.2"/>
    <row r="71" spans="2:11" ht="10.5" customHeight="1" x14ac:dyDescent="0.2"/>
    <row r="72" spans="2:11" ht="10.5" customHeight="1" x14ac:dyDescent="0.2"/>
    <row r="73" spans="2:11" ht="10.5" customHeight="1" x14ac:dyDescent="0.2"/>
    <row r="74" spans="2:11" ht="10.5" customHeight="1" x14ac:dyDescent="0.2"/>
    <row r="75" spans="2:11" ht="10.5" customHeight="1" x14ac:dyDescent="0.2">
      <c r="B75" s="12"/>
      <c r="G75" s="12"/>
      <c r="I75" s="12"/>
      <c r="K75" s="12"/>
    </row>
    <row r="76" spans="2:11" ht="10.5" customHeight="1" x14ac:dyDescent="0.2">
      <c r="B76" s="12"/>
      <c r="G76" s="103"/>
      <c r="I76" s="103"/>
      <c r="K76" s="103"/>
    </row>
    <row r="77" spans="2:11" ht="10.5" customHeight="1" x14ac:dyDescent="0.2">
      <c r="B77" s="12"/>
      <c r="G77" s="12"/>
      <c r="I77" s="12"/>
      <c r="K77" s="12"/>
    </row>
    <row r="78" spans="2:11" ht="10.5" customHeight="1" x14ac:dyDescent="0.2">
      <c r="B78" s="12"/>
      <c r="G78" s="12"/>
      <c r="I78" s="12"/>
      <c r="K78" s="12"/>
    </row>
    <row r="79" spans="2:11" ht="10.5" customHeight="1" x14ac:dyDescent="0.2">
      <c r="B79" s="12"/>
      <c r="G79" s="12"/>
      <c r="I79" s="12"/>
      <c r="K79" s="12"/>
    </row>
    <row r="80" spans="2:11" ht="10.5" customHeight="1" x14ac:dyDescent="0.2">
      <c r="B80" s="12"/>
    </row>
    <row r="81" spans="2:11" ht="10.5" customHeight="1" x14ac:dyDescent="0.2">
      <c r="B81" s="12"/>
      <c r="G81" s="12"/>
      <c r="I81" s="12"/>
      <c r="K81" s="12"/>
    </row>
    <row r="82" spans="2:11" ht="10.5" customHeight="1" x14ac:dyDescent="0.2"/>
    <row r="83" spans="2:11" ht="10.5" customHeight="1" x14ac:dyDescent="0.2">
      <c r="B83" s="12"/>
      <c r="G83" s="12"/>
      <c r="I83" s="12"/>
      <c r="K83" s="12"/>
    </row>
    <row r="84" spans="2:11" ht="10.5" customHeight="1" x14ac:dyDescent="0.2">
      <c r="B84" s="12"/>
      <c r="G84" s="103"/>
      <c r="I84" s="103"/>
      <c r="K84" s="103"/>
    </row>
    <row r="85" spans="2:11" ht="10.5" customHeight="1" x14ac:dyDescent="0.2">
      <c r="B85" s="12"/>
      <c r="G85" s="12"/>
      <c r="I85" s="12"/>
      <c r="K85" s="12"/>
    </row>
    <row r="86" spans="2:11" ht="10.5" customHeight="1" x14ac:dyDescent="0.2">
      <c r="B86" s="12"/>
      <c r="G86" s="12"/>
      <c r="I86" s="12"/>
      <c r="K86" s="12"/>
    </row>
    <row r="87" spans="2:11" ht="10.5" customHeight="1" x14ac:dyDescent="0.2">
      <c r="B87" s="12"/>
      <c r="G87" s="12"/>
      <c r="I87" s="12"/>
      <c r="K87" s="12"/>
    </row>
    <row r="88" spans="2:11" ht="10.5" customHeight="1" x14ac:dyDescent="0.2">
      <c r="B88" s="12"/>
    </row>
    <row r="89" spans="2:11" ht="10.5" customHeight="1" x14ac:dyDescent="0.2">
      <c r="B89" s="12"/>
      <c r="G89" s="12"/>
      <c r="I89" s="12"/>
      <c r="K89" s="12"/>
    </row>
    <row r="90" spans="2:11" ht="10.5" customHeight="1" x14ac:dyDescent="0.2"/>
    <row r="91" spans="2:11" ht="10.5" customHeight="1" x14ac:dyDescent="0.2"/>
    <row r="92" spans="2:11" ht="10.5" customHeight="1" x14ac:dyDescent="0.2"/>
    <row r="93" spans="2:11" ht="10.5" customHeight="1" x14ac:dyDescent="0.2"/>
    <row r="94" spans="2:11" ht="10.5" customHeight="1" x14ac:dyDescent="0.2"/>
    <row r="95" spans="2:11" ht="10.5" customHeight="1" x14ac:dyDescent="0.2"/>
    <row r="96" spans="2:11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</sheetData>
  <mergeCells count="12">
    <mergeCell ref="B17:F17"/>
    <mergeCell ref="B7:M7"/>
    <mergeCell ref="B8:F11"/>
    <mergeCell ref="G8:H10"/>
    <mergeCell ref="I8:J10"/>
    <mergeCell ref="K8:L10"/>
    <mergeCell ref="M8:M10"/>
    <mergeCell ref="B12:F12"/>
    <mergeCell ref="B13:F13"/>
    <mergeCell ref="B14:F14"/>
    <mergeCell ref="B15:F15"/>
    <mergeCell ref="B16:F16"/>
  </mergeCells>
  <conditionalFormatting sqref="H12:H16">
    <cfRule type="colorScale" priority="6">
      <colorScale>
        <cfvo type="min"/>
        <cfvo type="max"/>
        <color rgb="FFFCFCFF"/>
        <color rgb="FF63BE7B"/>
      </colorScale>
    </cfRule>
  </conditionalFormatting>
  <conditionalFormatting sqref="J12:J16">
    <cfRule type="colorScale" priority="5">
      <colorScale>
        <cfvo type="min"/>
        <cfvo type="max"/>
        <color rgb="FFFCFCFF"/>
        <color rgb="FF63BE7B"/>
      </colorScale>
    </cfRule>
  </conditionalFormatting>
  <conditionalFormatting sqref="L12:L16">
    <cfRule type="colorScale" priority="4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C780975D-A868-4309-8132-8078F8299179}"/>
  </hyperlinks>
  <pageMargins left="0.7" right="0.7" top="0.75" bottom="0.75" header="0.3" footer="0.3"/>
  <pageSetup paperSize="9" scale="72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H17:M17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02E2-D069-4EAA-839A-3A9A855295DE}">
  <sheetPr codeName="Hoja38">
    <tabColor theme="7" tint="0.39997558519241921"/>
    <pageSetUpPr fitToPage="1"/>
  </sheetPr>
  <dimension ref="A1:U926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140625" customWidth="1"/>
    <col min="7" max="16" width="9.42578125" customWidth="1"/>
    <col min="17" max="17" width="10.42578125" customWidth="1"/>
    <col min="18" max="33" width="7.42578125" customWidth="1"/>
    <col min="34" max="42" width="8.5703125" customWidth="1"/>
  </cols>
  <sheetData>
    <row r="1" spans="1:21" ht="10.5" customHeight="1" x14ac:dyDescent="0.2">
      <c r="Q1" s="41"/>
    </row>
    <row r="2" spans="1:21" ht="10.5" customHeight="1" x14ac:dyDescent="0.2">
      <c r="B2" s="1" t="s">
        <v>0</v>
      </c>
      <c r="C2" s="1"/>
      <c r="D2" s="1"/>
      <c r="E2" s="1"/>
      <c r="F2" s="1"/>
      <c r="P2" s="41"/>
    </row>
    <row r="3" spans="1:21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78"/>
      <c r="Q3" s="2"/>
    </row>
    <row r="4" spans="1:21" ht="10.5" customHeight="1" x14ac:dyDescent="0.2">
      <c r="A4" s="3"/>
      <c r="R4" s="12"/>
      <c r="S4" s="12"/>
      <c r="T4" s="12"/>
      <c r="U4" s="12"/>
    </row>
    <row r="5" spans="1:21" x14ac:dyDescent="0.2">
      <c r="A5" s="460" t="s">
        <v>108</v>
      </c>
    </row>
    <row r="6" spans="1:21" ht="10.5" customHeight="1" x14ac:dyDescent="0.2">
      <c r="A6" s="3"/>
      <c r="B6" s="4"/>
      <c r="C6" s="180"/>
      <c r="D6" s="180"/>
      <c r="E6" s="180"/>
      <c r="F6" s="180"/>
      <c r="R6" s="12"/>
      <c r="S6" s="12"/>
      <c r="T6" s="12"/>
      <c r="U6" s="12"/>
    </row>
    <row r="7" spans="1:21" ht="10.5" customHeight="1" x14ac:dyDescent="0.2"/>
    <row r="8" spans="1:21" ht="10.5" customHeight="1" thickBot="1" x14ac:dyDescent="0.25"/>
    <row r="9" spans="1:21" ht="15" customHeight="1" thickBot="1" x14ac:dyDescent="0.25">
      <c r="A9" s="75"/>
      <c r="B9" s="534" t="s">
        <v>5</v>
      </c>
      <c r="C9" s="535"/>
      <c r="D9" s="535"/>
      <c r="E9" s="535"/>
      <c r="F9" s="535"/>
      <c r="G9" s="535"/>
      <c r="H9" s="535"/>
      <c r="I9" s="535"/>
      <c r="J9" s="535"/>
      <c r="K9" s="535"/>
      <c r="L9" s="535"/>
      <c r="M9" s="551"/>
    </row>
    <row r="10" spans="1:21" ht="15" customHeight="1" thickBot="1" x14ac:dyDescent="0.25">
      <c r="B10" s="466" t="s">
        <v>40</v>
      </c>
      <c r="C10" s="484"/>
      <c r="D10" s="484"/>
      <c r="E10" s="484"/>
      <c r="F10" s="484"/>
      <c r="G10" s="545" t="s">
        <v>137</v>
      </c>
      <c r="H10" s="545"/>
      <c r="I10" s="545" t="s">
        <v>138</v>
      </c>
      <c r="J10" s="545"/>
      <c r="K10" s="545" t="s">
        <v>152</v>
      </c>
      <c r="L10" s="545"/>
      <c r="M10" s="547" t="s">
        <v>30</v>
      </c>
    </row>
    <row r="11" spans="1:21" ht="15" customHeight="1" thickBot="1" x14ac:dyDescent="0.25">
      <c r="B11" s="466"/>
      <c r="C11" s="484"/>
      <c r="D11" s="484"/>
      <c r="E11" s="484"/>
      <c r="F11" s="484"/>
      <c r="G11" s="545"/>
      <c r="H11" s="545"/>
      <c r="I11" s="545"/>
      <c r="J11" s="545"/>
      <c r="K11" s="545"/>
      <c r="L11" s="545"/>
      <c r="M11" s="547"/>
    </row>
    <row r="12" spans="1:21" ht="15" customHeight="1" thickBot="1" x14ac:dyDescent="0.25">
      <c r="B12" s="466"/>
      <c r="C12" s="484"/>
      <c r="D12" s="484"/>
      <c r="E12" s="484"/>
      <c r="F12" s="484"/>
      <c r="G12" s="545"/>
      <c r="H12" s="545"/>
      <c r="I12" s="545"/>
      <c r="J12" s="545"/>
      <c r="K12" s="545"/>
      <c r="L12" s="545"/>
      <c r="M12" s="547"/>
    </row>
    <row r="13" spans="1:21" ht="15" customHeight="1" x14ac:dyDescent="0.2">
      <c r="B13" s="467"/>
      <c r="C13" s="485"/>
      <c r="D13" s="485"/>
      <c r="E13" s="485"/>
      <c r="F13" s="485"/>
      <c r="G13" s="149" t="s">
        <v>8</v>
      </c>
      <c r="H13" s="149" t="s">
        <v>63</v>
      </c>
      <c r="I13" s="149" t="s">
        <v>8</v>
      </c>
      <c r="J13" s="149" t="s">
        <v>63</v>
      </c>
      <c r="K13" s="149" t="s">
        <v>8</v>
      </c>
      <c r="L13" s="149" t="s">
        <v>63</v>
      </c>
      <c r="M13" s="76" t="s">
        <v>8</v>
      </c>
    </row>
    <row r="14" spans="1:21" ht="15" customHeight="1" x14ac:dyDescent="0.2">
      <c r="A14" s="12"/>
      <c r="B14" s="509" t="s">
        <v>43</v>
      </c>
      <c r="C14" s="510"/>
      <c r="D14" s="510"/>
      <c r="E14" s="510"/>
      <c r="F14" s="511"/>
      <c r="G14" s="57">
        <v>13</v>
      </c>
      <c r="H14" s="58">
        <v>0.4642857142857143</v>
      </c>
      <c r="I14" s="57">
        <v>23</v>
      </c>
      <c r="J14" s="58">
        <v>0.8214285714285714</v>
      </c>
      <c r="K14" s="57">
        <v>22</v>
      </c>
      <c r="L14" s="58">
        <v>0.7857142857142857</v>
      </c>
      <c r="M14" s="174">
        <v>28</v>
      </c>
    </row>
    <row r="15" spans="1:21" ht="15" customHeight="1" x14ac:dyDescent="0.2">
      <c r="A15" s="12"/>
      <c r="B15" s="502" t="s">
        <v>44</v>
      </c>
      <c r="C15" s="503"/>
      <c r="D15" s="503"/>
      <c r="E15" s="503"/>
      <c r="F15" s="504"/>
      <c r="G15" s="57">
        <v>21</v>
      </c>
      <c r="H15" s="190">
        <v>0.33870967741935482</v>
      </c>
      <c r="I15" s="57">
        <v>51</v>
      </c>
      <c r="J15" s="190">
        <v>0.82258064516129037</v>
      </c>
      <c r="K15" s="57">
        <v>47</v>
      </c>
      <c r="L15" s="190">
        <v>0.75806451612903225</v>
      </c>
      <c r="M15" s="174">
        <v>62</v>
      </c>
    </row>
    <row r="16" spans="1:21" ht="15" customHeight="1" x14ac:dyDescent="0.2">
      <c r="A16" s="12"/>
      <c r="B16" s="502" t="s">
        <v>46</v>
      </c>
      <c r="C16" s="503"/>
      <c r="D16" s="503"/>
      <c r="E16" s="503"/>
      <c r="F16" s="504"/>
      <c r="G16" s="57">
        <v>42</v>
      </c>
      <c r="H16" s="190">
        <v>0.25766871165644173</v>
      </c>
      <c r="I16" s="57">
        <v>147</v>
      </c>
      <c r="J16" s="190">
        <v>0.90184049079754602</v>
      </c>
      <c r="K16" s="57">
        <v>123</v>
      </c>
      <c r="L16" s="190">
        <v>0.754601226993865</v>
      </c>
      <c r="M16" s="174">
        <v>163</v>
      </c>
    </row>
    <row r="17" spans="1:15" ht="15" customHeight="1" x14ac:dyDescent="0.2">
      <c r="A17" s="12"/>
      <c r="B17" s="502" t="s">
        <v>47</v>
      </c>
      <c r="C17" s="503"/>
      <c r="D17" s="503"/>
      <c r="E17" s="503"/>
      <c r="F17" s="504"/>
      <c r="G17" s="57">
        <v>23</v>
      </c>
      <c r="H17" s="190">
        <v>0.33823529411764708</v>
      </c>
      <c r="I17" s="57">
        <v>64</v>
      </c>
      <c r="J17" s="190">
        <v>0.94117647058823528</v>
      </c>
      <c r="K17" s="57">
        <v>47</v>
      </c>
      <c r="L17" s="190">
        <v>0.69117647058823528</v>
      </c>
      <c r="M17" s="174">
        <v>68</v>
      </c>
    </row>
    <row r="18" spans="1:15" ht="15" customHeight="1" x14ac:dyDescent="0.2">
      <c r="A18" s="12"/>
      <c r="B18" s="491" t="s">
        <v>48</v>
      </c>
      <c r="C18" s="492"/>
      <c r="D18" s="492"/>
      <c r="E18" s="492"/>
      <c r="F18" s="493"/>
      <c r="G18" s="57">
        <v>235</v>
      </c>
      <c r="H18" s="190">
        <v>0.27136258660508084</v>
      </c>
      <c r="I18" s="57">
        <v>699</v>
      </c>
      <c r="J18" s="190">
        <v>0.80715935334872979</v>
      </c>
      <c r="K18" s="57">
        <v>682</v>
      </c>
      <c r="L18" s="190">
        <v>0.78752886836027713</v>
      </c>
      <c r="M18" s="174">
        <v>866</v>
      </c>
    </row>
    <row r="19" spans="1:15" ht="15" customHeight="1" thickBot="1" x14ac:dyDescent="0.25">
      <c r="B19" s="486" t="s">
        <v>29</v>
      </c>
      <c r="C19" s="487"/>
      <c r="D19" s="487"/>
      <c r="E19" s="487"/>
      <c r="F19" s="488"/>
      <c r="G19" s="82">
        <v>334</v>
      </c>
      <c r="H19" s="181">
        <v>0.2813816343723673</v>
      </c>
      <c r="I19" s="82">
        <v>984</v>
      </c>
      <c r="J19" s="181">
        <v>0.82898062342038759</v>
      </c>
      <c r="K19" s="82">
        <v>921</v>
      </c>
      <c r="L19" s="181">
        <v>0.77590564448188715</v>
      </c>
      <c r="M19" s="349">
        <v>1187</v>
      </c>
    </row>
    <row r="20" spans="1:15" ht="15" customHeight="1" x14ac:dyDescent="0.2">
      <c r="B20" s="65" t="s">
        <v>133</v>
      </c>
      <c r="H20" s="80"/>
    </row>
    <row r="21" spans="1:15" ht="10.5" customHeight="1" x14ac:dyDescent="0.2"/>
    <row r="22" spans="1:15" ht="10.5" customHeight="1" x14ac:dyDescent="0.2"/>
    <row r="23" spans="1:15" ht="10.5" customHeight="1" x14ac:dyDescent="0.2"/>
    <row r="24" spans="1:15" ht="10.5" customHeight="1" x14ac:dyDescent="0.2"/>
    <row r="25" spans="1:15" ht="10.5" customHeight="1" x14ac:dyDescent="0.2"/>
    <row r="26" spans="1:15" ht="10.5" customHeight="1" x14ac:dyDescent="0.2">
      <c r="B26" s="12"/>
    </row>
    <row r="27" spans="1:15" ht="10.5" customHeight="1" x14ac:dyDescent="0.2">
      <c r="B27" s="12"/>
      <c r="G27" s="103"/>
      <c r="I27" s="103"/>
      <c r="K27" s="103"/>
      <c r="M27" s="103"/>
      <c r="O27" s="103"/>
    </row>
    <row r="28" spans="1:15" ht="10.5" customHeight="1" x14ac:dyDescent="0.2">
      <c r="B28" s="12"/>
      <c r="G28" s="12"/>
      <c r="I28" s="12"/>
      <c r="K28" s="12"/>
      <c r="M28" s="12"/>
      <c r="O28" s="12"/>
    </row>
    <row r="29" spans="1:15" ht="10.5" customHeight="1" x14ac:dyDescent="0.2">
      <c r="B29" s="12"/>
      <c r="G29" s="12"/>
      <c r="I29" s="12"/>
      <c r="K29" s="12"/>
      <c r="M29" s="12"/>
      <c r="O29" s="12"/>
    </row>
    <row r="30" spans="1:15" ht="10.5" customHeight="1" x14ac:dyDescent="0.2">
      <c r="B30" s="12"/>
      <c r="G30" s="12"/>
      <c r="I30" s="12"/>
      <c r="K30" s="12"/>
      <c r="M30" s="12"/>
      <c r="O30" s="12"/>
    </row>
    <row r="31" spans="1:15" ht="10.5" customHeight="1" x14ac:dyDescent="0.2">
      <c r="B31" s="12"/>
      <c r="G31" s="12"/>
      <c r="I31" s="12"/>
      <c r="K31" s="12"/>
      <c r="M31" s="12"/>
      <c r="O31" s="12"/>
    </row>
    <row r="32" spans="1:15" ht="10.5" customHeight="1" x14ac:dyDescent="0.2">
      <c r="B32" s="12"/>
      <c r="G32" s="12"/>
      <c r="I32" s="12"/>
      <c r="K32" s="12"/>
      <c r="M32" s="12"/>
      <c r="O32" s="12"/>
    </row>
    <row r="33" spans="2:15" ht="10.5" customHeight="1" x14ac:dyDescent="0.2"/>
    <row r="34" spans="2:15" ht="10.5" customHeight="1" x14ac:dyDescent="0.2">
      <c r="B34" s="12"/>
      <c r="G34" s="12"/>
      <c r="I34" s="12"/>
      <c r="K34" s="12"/>
      <c r="M34" s="12"/>
      <c r="O34" s="12"/>
    </row>
    <row r="35" spans="2:15" ht="10.5" customHeight="1" x14ac:dyDescent="0.2">
      <c r="B35" s="12"/>
      <c r="G35" s="103"/>
      <c r="I35" s="103"/>
      <c r="K35" s="103"/>
      <c r="M35" s="103"/>
      <c r="O35" s="103"/>
    </row>
    <row r="36" spans="2:15" ht="10.5" customHeight="1" x14ac:dyDescent="0.2">
      <c r="B36" s="12"/>
      <c r="G36" s="103"/>
      <c r="I36" s="103"/>
      <c r="K36" s="103"/>
      <c r="M36" s="103"/>
      <c r="O36" s="103"/>
    </row>
    <row r="37" spans="2:15" ht="10.5" customHeight="1" x14ac:dyDescent="0.2">
      <c r="B37" s="12"/>
      <c r="G37" s="103"/>
      <c r="I37" s="103"/>
      <c r="K37" s="103"/>
      <c r="M37" s="103"/>
      <c r="O37" s="103"/>
    </row>
    <row r="38" spans="2:15" ht="10.5" customHeight="1" x14ac:dyDescent="0.2">
      <c r="B38" s="12"/>
      <c r="G38" s="12"/>
      <c r="I38" s="12"/>
      <c r="K38" s="12"/>
      <c r="M38" s="12"/>
      <c r="O38" s="12"/>
    </row>
    <row r="39" spans="2:15" ht="10.5" customHeight="1" x14ac:dyDescent="0.2">
      <c r="B39" s="12"/>
      <c r="G39" s="12"/>
      <c r="I39" s="12"/>
      <c r="K39" s="12"/>
      <c r="M39" s="12"/>
      <c r="O39" s="12"/>
    </row>
    <row r="40" spans="2:15" ht="10.5" customHeight="1" x14ac:dyDescent="0.2">
      <c r="B40" s="12"/>
      <c r="G40" s="12"/>
      <c r="I40" s="12"/>
      <c r="K40" s="12"/>
      <c r="M40" s="12"/>
      <c r="O40" s="12"/>
    </row>
    <row r="41" spans="2:15" ht="10.5" customHeight="1" x14ac:dyDescent="0.2"/>
    <row r="42" spans="2:15" ht="10.5" customHeight="1" x14ac:dyDescent="0.2"/>
    <row r="43" spans="2:15" ht="10.5" customHeight="1" x14ac:dyDescent="0.2"/>
    <row r="44" spans="2:15" ht="10.5" customHeight="1" x14ac:dyDescent="0.2"/>
    <row r="45" spans="2:15" ht="10.5" customHeight="1" x14ac:dyDescent="0.2"/>
    <row r="46" spans="2:15" ht="10.5" customHeight="1" x14ac:dyDescent="0.2"/>
    <row r="47" spans="2:15" ht="10.5" customHeight="1" x14ac:dyDescent="0.2"/>
    <row r="48" spans="2:15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</sheetData>
  <mergeCells count="12">
    <mergeCell ref="B19:F19"/>
    <mergeCell ref="B9:M9"/>
    <mergeCell ref="B10:F13"/>
    <mergeCell ref="G10:H12"/>
    <mergeCell ref="I10:J12"/>
    <mergeCell ref="K10:L12"/>
    <mergeCell ref="M10:M12"/>
    <mergeCell ref="B14:F14"/>
    <mergeCell ref="B15:F15"/>
    <mergeCell ref="B16:F16"/>
    <mergeCell ref="B17:F17"/>
    <mergeCell ref="B18:F18"/>
  </mergeCells>
  <conditionalFormatting sqref="H14:H18">
    <cfRule type="colorScale" priority="5">
      <colorScale>
        <cfvo type="min"/>
        <cfvo type="max"/>
        <color rgb="FFFCFCFF"/>
        <color rgb="FF63BE7B"/>
      </colorScale>
    </cfRule>
  </conditionalFormatting>
  <conditionalFormatting sqref="J14:J18">
    <cfRule type="colorScale" priority="4">
      <colorScale>
        <cfvo type="min"/>
        <cfvo type="max"/>
        <color rgb="FFFCFCFF"/>
        <color rgb="FF63BE7B"/>
      </colorScale>
    </cfRule>
  </conditionalFormatting>
  <conditionalFormatting sqref="L14:L18">
    <cfRule type="colorScale" priority="3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A8D574F4-14D9-4B10-B886-EE4CE1813B2D}"/>
  </hyperlinks>
  <pageMargins left="0.7" right="0.7" top="0.75" bottom="0.75" header="0.3" footer="0.3"/>
  <pageSetup paperSize="9" scale="56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ED6F5-56D7-40E1-A194-9A9BC38F8836}">
  <sheetPr codeName="Hoja39">
    <tabColor theme="7" tint="0.39997558519241921"/>
    <pageSetUpPr fitToPage="1"/>
  </sheetPr>
  <dimension ref="A1:U928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140625" customWidth="1"/>
    <col min="7" max="16" width="9.42578125" customWidth="1"/>
    <col min="17" max="17" width="10.42578125" customWidth="1"/>
    <col min="18" max="33" width="7.42578125" customWidth="1"/>
    <col min="34" max="42" width="8.5703125" customWidth="1"/>
  </cols>
  <sheetData>
    <row r="1" spans="1:21" ht="10.5" customHeight="1" x14ac:dyDescent="0.2">
      <c r="Q1" s="41"/>
    </row>
    <row r="2" spans="1:21" ht="10.5" customHeight="1" x14ac:dyDescent="0.2">
      <c r="B2" s="1" t="s">
        <v>0</v>
      </c>
      <c r="C2" s="1"/>
      <c r="D2" s="1"/>
      <c r="E2" s="1"/>
      <c r="F2" s="1"/>
      <c r="P2" s="41"/>
    </row>
    <row r="3" spans="1:21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78"/>
      <c r="Q3" s="2"/>
    </row>
    <row r="4" spans="1:21" ht="10.5" customHeight="1" x14ac:dyDescent="0.2">
      <c r="A4" s="3"/>
      <c r="R4" s="12"/>
      <c r="S4" s="12"/>
      <c r="T4" s="12"/>
      <c r="U4" s="12"/>
    </row>
    <row r="5" spans="1:21" ht="10.5" customHeight="1" x14ac:dyDescent="0.2">
      <c r="A5" s="3"/>
      <c r="B5" s="4"/>
      <c r="C5" s="4"/>
      <c r="D5" s="4"/>
      <c r="E5" s="4"/>
      <c r="F5" s="4"/>
      <c r="P5" s="179"/>
      <c r="R5" s="12"/>
      <c r="S5" s="12"/>
      <c r="T5" s="12"/>
      <c r="U5" s="12"/>
    </row>
    <row r="6" spans="1:21" x14ac:dyDescent="0.2">
      <c r="A6" s="460" t="s">
        <v>109</v>
      </c>
    </row>
    <row r="7" spans="1:21" ht="10.5" customHeight="1" x14ac:dyDescent="0.2"/>
    <row r="8" spans="1:21" ht="10.5" customHeight="1" thickBot="1" x14ac:dyDescent="0.25"/>
    <row r="9" spans="1:21" ht="15" customHeight="1" thickBot="1" x14ac:dyDescent="0.25">
      <c r="A9" s="75"/>
      <c r="B9" s="534" t="s">
        <v>5</v>
      </c>
      <c r="C9" s="535"/>
      <c r="D9" s="535"/>
      <c r="E9" s="535"/>
      <c r="F9" s="535"/>
      <c r="G9" s="535"/>
      <c r="H9" s="535"/>
      <c r="I9" s="535"/>
      <c r="J9" s="535"/>
      <c r="K9" s="551"/>
    </row>
    <row r="10" spans="1:21" ht="15" customHeight="1" thickBot="1" x14ac:dyDescent="0.25">
      <c r="B10" s="466" t="s">
        <v>40</v>
      </c>
      <c r="C10" s="484"/>
      <c r="D10" s="484"/>
      <c r="E10" s="484"/>
      <c r="F10" s="484"/>
      <c r="G10" s="545" t="s">
        <v>153</v>
      </c>
      <c r="H10" s="545"/>
      <c r="I10" s="545" t="s">
        <v>139</v>
      </c>
      <c r="J10" s="545"/>
      <c r="K10" s="547" t="s">
        <v>30</v>
      </c>
    </row>
    <row r="11" spans="1:21" ht="15" customHeight="1" thickBot="1" x14ac:dyDescent="0.25">
      <c r="B11" s="466"/>
      <c r="C11" s="484"/>
      <c r="D11" s="484"/>
      <c r="E11" s="484"/>
      <c r="F11" s="484"/>
      <c r="G11" s="545"/>
      <c r="H11" s="545"/>
      <c r="I11" s="545"/>
      <c r="J11" s="545"/>
      <c r="K11" s="547"/>
    </row>
    <row r="12" spans="1:21" ht="15" customHeight="1" thickBot="1" x14ac:dyDescent="0.25">
      <c r="B12" s="466"/>
      <c r="C12" s="484"/>
      <c r="D12" s="484"/>
      <c r="E12" s="484"/>
      <c r="F12" s="484"/>
      <c r="G12" s="545"/>
      <c r="H12" s="545"/>
      <c r="I12" s="545"/>
      <c r="J12" s="545"/>
      <c r="K12" s="547"/>
    </row>
    <row r="13" spans="1:21" ht="15" customHeight="1" x14ac:dyDescent="0.2">
      <c r="B13" s="467"/>
      <c r="C13" s="485"/>
      <c r="D13" s="485"/>
      <c r="E13" s="485"/>
      <c r="F13" s="485"/>
      <c r="G13" s="149" t="s">
        <v>8</v>
      </c>
      <c r="H13" s="149" t="s">
        <v>63</v>
      </c>
      <c r="I13" s="149" t="s">
        <v>8</v>
      </c>
      <c r="J13" s="149" t="s">
        <v>63</v>
      </c>
      <c r="K13" s="76" t="s">
        <v>8</v>
      </c>
    </row>
    <row r="14" spans="1:21" ht="15" customHeight="1" x14ac:dyDescent="0.2">
      <c r="A14" s="12"/>
      <c r="B14" s="509" t="s">
        <v>43</v>
      </c>
      <c r="C14" s="510"/>
      <c r="D14" s="510"/>
      <c r="E14" s="510"/>
      <c r="F14" s="511"/>
      <c r="G14" s="57">
        <v>17</v>
      </c>
      <c r="H14" s="58">
        <v>0.6071428571428571</v>
      </c>
      <c r="I14" s="57">
        <v>17</v>
      </c>
      <c r="J14" s="58">
        <v>0.6071428571428571</v>
      </c>
      <c r="K14" s="174">
        <v>28</v>
      </c>
    </row>
    <row r="15" spans="1:21" ht="15" customHeight="1" x14ac:dyDescent="0.2">
      <c r="A15" s="12"/>
      <c r="B15" s="502" t="s">
        <v>44</v>
      </c>
      <c r="C15" s="503"/>
      <c r="D15" s="503"/>
      <c r="E15" s="503"/>
      <c r="F15" s="504"/>
      <c r="G15" s="57">
        <v>36</v>
      </c>
      <c r="H15" s="190">
        <v>0.58064516129032262</v>
      </c>
      <c r="I15" s="57">
        <v>47</v>
      </c>
      <c r="J15" s="190">
        <v>0.75806451612903225</v>
      </c>
      <c r="K15" s="174">
        <v>62</v>
      </c>
    </row>
    <row r="16" spans="1:21" ht="15" customHeight="1" x14ac:dyDescent="0.2">
      <c r="A16" s="12"/>
      <c r="B16" s="502" t="s">
        <v>46</v>
      </c>
      <c r="C16" s="503"/>
      <c r="D16" s="503"/>
      <c r="E16" s="503"/>
      <c r="F16" s="504"/>
      <c r="G16" s="57">
        <v>121</v>
      </c>
      <c r="H16" s="190">
        <v>0.74233128834355833</v>
      </c>
      <c r="I16" s="57">
        <v>111</v>
      </c>
      <c r="J16" s="190">
        <v>0.68098159509202449</v>
      </c>
      <c r="K16" s="174">
        <v>163</v>
      </c>
    </row>
    <row r="17" spans="1:15" ht="15" customHeight="1" x14ac:dyDescent="0.2">
      <c r="A17" s="12"/>
      <c r="B17" s="502" t="s">
        <v>47</v>
      </c>
      <c r="C17" s="503"/>
      <c r="D17" s="503"/>
      <c r="E17" s="503"/>
      <c r="F17" s="504"/>
      <c r="G17" s="57">
        <v>49</v>
      </c>
      <c r="H17" s="190">
        <v>0.72058823529411764</v>
      </c>
      <c r="I17" s="57">
        <v>57</v>
      </c>
      <c r="J17" s="190">
        <v>0.83823529411764708</v>
      </c>
      <c r="K17" s="174">
        <v>68</v>
      </c>
    </row>
    <row r="18" spans="1:15" ht="15" customHeight="1" x14ac:dyDescent="0.2">
      <c r="A18" s="12"/>
      <c r="B18" s="491" t="s">
        <v>48</v>
      </c>
      <c r="C18" s="492"/>
      <c r="D18" s="492"/>
      <c r="E18" s="492"/>
      <c r="F18" s="493"/>
      <c r="G18" s="57">
        <v>509</v>
      </c>
      <c r="H18" s="190">
        <v>0.58775981524249421</v>
      </c>
      <c r="I18" s="57">
        <v>729</v>
      </c>
      <c r="J18" s="190">
        <v>0.84180138568129326</v>
      </c>
      <c r="K18" s="174">
        <v>866</v>
      </c>
    </row>
    <row r="19" spans="1:15" ht="15" customHeight="1" thickBot="1" x14ac:dyDescent="0.25">
      <c r="B19" s="486" t="s">
        <v>29</v>
      </c>
      <c r="C19" s="487"/>
      <c r="D19" s="487"/>
      <c r="E19" s="487"/>
      <c r="F19" s="488"/>
      <c r="G19" s="82">
        <v>732</v>
      </c>
      <c r="H19" s="181">
        <v>0.61668070766638583</v>
      </c>
      <c r="I19" s="82">
        <v>961</v>
      </c>
      <c r="J19" s="181">
        <v>0.80960404380791917</v>
      </c>
      <c r="K19" s="349">
        <v>1187</v>
      </c>
    </row>
    <row r="20" spans="1:15" ht="15" customHeight="1" x14ac:dyDescent="0.2">
      <c r="B20" s="65" t="s">
        <v>133</v>
      </c>
      <c r="H20" s="80"/>
    </row>
    <row r="21" spans="1:15" ht="10.5" customHeight="1" x14ac:dyDescent="0.2"/>
    <row r="22" spans="1:15" ht="10.5" customHeight="1" x14ac:dyDescent="0.2"/>
    <row r="23" spans="1:15" ht="10.5" customHeight="1" x14ac:dyDescent="0.2"/>
    <row r="24" spans="1:15" ht="10.5" customHeight="1" x14ac:dyDescent="0.2"/>
    <row r="25" spans="1:15" ht="10.5" customHeight="1" x14ac:dyDescent="0.2"/>
    <row r="26" spans="1:15" ht="10.5" customHeight="1" x14ac:dyDescent="0.2"/>
    <row r="27" spans="1:15" ht="10.5" customHeight="1" x14ac:dyDescent="0.2"/>
    <row r="28" spans="1:15" ht="10.5" customHeight="1" x14ac:dyDescent="0.2">
      <c r="B28" s="12"/>
    </row>
    <row r="29" spans="1:15" ht="10.5" customHeight="1" x14ac:dyDescent="0.2">
      <c r="B29" s="12"/>
      <c r="G29" s="103"/>
      <c r="I29" s="103"/>
      <c r="K29" s="103"/>
      <c r="M29" s="103"/>
      <c r="O29" s="103"/>
    </row>
    <row r="30" spans="1:15" ht="10.5" customHeight="1" x14ac:dyDescent="0.2">
      <c r="B30" s="12"/>
      <c r="G30" s="12"/>
      <c r="I30" s="12"/>
      <c r="K30" s="12"/>
      <c r="M30" s="12"/>
      <c r="O30" s="12"/>
    </row>
    <row r="31" spans="1:15" ht="10.5" customHeight="1" x14ac:dyDescent="0.2">
      <c r="B31" s="12"/>
      <c r="G31" s="12"/>
      <c r="I31" s="12"/>
      <c r="K31" s="12"/>
      <c r="M31" s="12"/>
      <c r="O31" s="12"/>
    </row>
    <row r="32" spans="1:15" ht="10.5" customHeight="1" x14ac:dyDescent="0.2">
      <c r="B32" s="12"/>
      <c r="G32" s="12"/>
      <c r="I32" s="12"/>
      <c r="K32" s="12"/>
      <c r="M32" s="12"/>
      <c r="O32" s="12"/>
    </row>
    <row r="33" spans="2:15" ht="10.5" customHeight="1" x14ac:dyDescent="0.2">
      <c r="B33" s="12"/>
      <c r="G33" s="12"/>
      <c r="I33" s="12"/>
      <c r="K33" s="12"/>
      <c r="M33" s="12"/>
      <c r="O33" s="12"/>
    </row>
    <row r="34" spans="2:15" ht="10.5" customHeight="1" x14ac:dyDescent="0.2">
      <c r="B34" s="12"/>
      <c r="G34" s="12"/>
      <c r="I34" s="12"/>
      <c r="K34" s="12"/>
      <c r="M34" s="12"/>
      <c r="O34" s="12"/>
    </row>
    <row r="35" spans="2:15" ht="10.5" customHeight="1" x14ac:dyDescent="0.2"/>
    <row r="36" spans="2:15" ht="10.5" customHeight="1" x14ac:dyDescent="0.2">
      <c r="B36" s="12"/>
      <c r="G36" s="12"/>
      <c r="I36" s="12"/>
      <c r="K36" s="12"/>
      <c r="M36" s="12"/>
      <c r="O36" s="12"/>
    </row>
    <row r="37" spans="2:15" ht="10.5" customHeight="1" x14ac:dyDescent="0.2">
      <c r="B37" s="12"/>
      <c r="G37" s="103"/>
      <c r="I37" s="103"/>
      <c r="K37" s="103"/>
      <c r="M37" s="103"/>
      <c r="O37" s="103"/>
    </row>
    <row r="38" spans="2:15" ht="10.5" customHeight="1" x14ac:dyDescent="0.2">
      <c r="B38" s="12"/>
      <c r="G38" s="103"/>
      <c r="I38" s="103"/>
      <c r="K38" s="103"/>
      <c r="M38" s="103"/>
      <c r="O38" s="103"/>
    </row>
    <row r="39" spans="2:15" ht="10.5" customHeight="1" x14ac:dyDescent="0.2">
      <c r="B39" s="12"/>
      <c r="G39" s="103"/>
      <c r="I39" s="103"/>
      <c r="K39" s="103"/>
      <c r="M39" s="103"/>
      <c r="O39" s="103"/>
    </row>
    <row r="40" spans="2:15" ht="10.5" customHeight="1" x14ac:dyDescent="0.2">
      <c r="B40" s="12"/>
      <c r="G40" s="12"/>
      <c r="I40" s="12"/>
      <c r="K40" s="12"/>
      <c r="M40" s="12"/>
      <c r="O40" s="12"/>
    </row>
    <row r="41" spans="2:15" ht="10.5" customHeight="1" x14ac:dyDescent="0.2">
      <c r="B41" s="12"/>
      <c r="G41" s="12"/>
      <c r="I41" s="12"/>
      <c r="K41" s="12"/>
      <c r="M41" s="12"/>
      <c r="O41" s="12"/>
    </row>
    <row r="42" spans="2:15" ht="10.5" customHeight="1" x14ac:dyDescent="0.2">
      <c r="B42" s="12"/>
      <c r="G42" s="12"/>
      <c r="I42" s="12"/>
      <c r="K42" s="12"/>
      <c r="M42" s="12"/>
      <c r="O42" s="12"/>
    </row>
    <row r="43" spans="2:15" ht="10.5" customHeight="1" x14ac:dyDescent="0.2"/>
    <row r="44" spans="2:15" ht="10.5" customHeight="1" x14ac:dyDescent="0.2"/>
    <row r="45" spans="2:15" ht="10.5" customHeight="1" x14ac:dyDescent="0.2"/>
    <row r="46" spans="2:15" ht="10.5" customHeight="1" x14ac:dyDescent="0.2"/>
    <row r="47" spans="2:15" ht="10.5" customHeight="1" x14ac:dyDescent="0.2"/>
    <row r="48" spans="2:15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</sheetData>
  <mergeCells count="11">
    <mergeCell ref="B15:F15"/>
    <mergeCell ref="B16:F16"/>
    <mergeCell ref="B17:F17"/>
    <mergeCell ref="B18:F18"/>
    <mergeCell ref="B19:F19"/>
    <mergeCell ref="B14:F14"/>
    <mergeCell ref="B9:K9"/>
    <mergeCell ref="B10:F13"/>
    <mergeCell ref="G10:H12"/>
    <mergeCell ref="I10:J12"/>
    <mergeCell ref="K10:K12"/>
  </mergeCells>
  <conditionalFormatting sqref="H14:H18">
    <cfRule type="colorScale" priority="2">
      <colorScale>
        <cfvo type="min"/>
        <cfvo type="max"/>
        <color rgb="FFFCFCFF"/>
        <color rgb="FF63BE7B"/>
      </colorScale>
    </cfRule>
  </conditionalFormatting>
  <conditionalFormatting sqref="J14:J18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A388B9F7-B597-48DF-A763-DB3B04193740}"/>
  </hyperlinks>
  <pageMargins left="0.7" right="0.7" top="0.75" bottom="0.75" header="0.3" footer="0.3"/>
  <pageSetup paperSize="9" scale="56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26D9-03B0-4EBF-9878-44A3BE0623D4}">
  <sheetPr codeName="Hoja40">
    <tabColor theme="7" tint="0.39997558519241921"/>
    <pageSetUpPr fitToPage="1"/>
  </sheetPr>
  <dimension ref="A1:R974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2" width="7.42578125" customWidth="1"/>
    <col min="3" max="3" width="9.42578125" customWidth="1"/>
    <col min="4" max="4" width="11.28515625" customWidth="1"/>
    <col min="5" max="5" width="15.5703125" customWidth="1"/>
    <col min="6" max="6" width="7.42578125" customWidth="1"/>
    <col min="7" max="7" width="13.85546875" customWidth="1"/>
    <col min="8" max="33" width="7.42578125" customWidth="1"/>
  </cols>
  <sheetData>
    <row r="1" spans="1:18" ht="10.5" customHeight="1" x14ac:dyDescent="0.2">
      <c r="H1" s="12"/>
      <c r="I1" s="12"/>
      <c r="J1" s="12"/>
      <c r="P1" s="191"/>
      <c r="Q1" s="191"/>
      <c r="R1" s="191"/>
    </row>
    <row r="2" spans="1:18" ht="10.5" customHeight="1" x14ac:dyDescent="0.2">
      <c r="B2" s="1" t="s">
        <v>0</v>
      </c>
      <c r="C2" s="1"/>
      <c r="D2" s="1"/>
      <c r="H2" s="12"/>
      <c r="I2" s="12"/>
      <c r="J2" s="12"/>
      <c r="P2" s="191"/>
      <c r="Q2" s="191"/>
      <c r="R2" s="191"/>
    </row>
    <row r="3" spans="1:18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192"/>
      <c r="L3" s="192"/>
      <c r="M3" s="192"/>
      <c r="N3" s="192"/>
      <c r="P3" s="191"/>
      <c r="Q3" s="191"/>
      <c r="R3" s="191"/>
    </row>
    <row r="4" spans="1:18" x14ac:dyDescent="0.2">
      <c r="A4" s="460" t="s">
        <v>110</v>
      </c>
    </row>
    <row r="5" spans="1:18" ht="10.5" customHeight="1" x14ac:dyDescent="0.2">
      <c r="A5" s="3"/>
      <c r="B5" s="4"/>
      <c r="C5" s="4"/>
      <c r="D5" s="4"/>
      <c r="E5" s="8"/>
      <c r="F5" s="8"/>
      <c r="G5" s="8"/>
    </row>
    <row r="6" spans="1:18" ht="10.5" customHeight="1" thickBot="1" x14ac:dyDescent="0.25">
      <c r="A6" s="3"/>
      <c r="B6" s="180"/>
      <c r="C6" s="180"/>
      <c r="D6" s="180"/>
      <c r="E6" s="6"/>
      <c r="F6" s="6"/>
      <c r="G6" s="6"/>
      <c r="I6" s="6"/>
    </row>
    <row r="7" spans="1:18" ht="21" customHeight="1" thickBot="1" x14ac:dyDescent="0.25">
      <c r="A7" s="75"/>
      <c r="B7" s="611" t="s">
        <v>5</v>
      </c>
      <c r="C7" s="612"/>
      <c r="D7" s="612"/>
      <c r="E7" s="612"/>
      <c r="F7" s="612"/>
      <c r="G7" s="613"/>
      <c r="I7" s="80"/>
    </row>
    <row r="8" spans="1:18" ht="15" customHeight="1" thickBot="1" x14ac:dyDescent="0.25">
      <c r="B8" s="466" t="s">
        <v>3</v>
      </c>
      <c r="C8" s="484"/>
      <c r="D8" s="484"/>
      <c r="E8" s="614" t="s">
        <v>161</v>
      </c>
      <c r="F8" s="614" t="s">
        <v>8</v>
      </c>
      <c r="G8" s="616" t="s">
        <v>78</v>
      </c>
      <c r="I8" s="80"/>
    </row>
    <row r="9" spans="1:18" ht="15" customHeight="1" thickBot="1" x14ac:dyDescent="0.25">
      <c r="B9" s="466"/>
      <c r="C9" s="484"/>
      <c r="D9" s="484"/>
      <c r="E9" s="614"/>
      <c r="F9" s="614"/>
      <c r="G9" s="616"/>
    </row>
    <row r="10" spans="1:18" ht="15" customHeight="1" thickBot="1" x14ac:dyDescent="0.25">
      <c r="B10" s="466"/>
      <c r="C10" s="484"/>
      <c r="D10" s="484"/>
      <c r="E10" s="614"/>
      <c r="F10" s="614"/>
      <c r="G10" s="616"/>
    </row>
    <row r="11" spans="1:18" ht="15" customHeight="1" x14ac:dyDescent="0.2">
      <c r="B11" s="467"/>
      <c r="C11" s="485"/>
      <c r="D11" s="485"/>
      <c r="E11" s="615"/>
      <c r="F11" s="615"/>
      <c r="G11" s="617"/>
    </row>
    <row r="12" spans="1:18" ht="15" customHeight="1" x14ac:dyDescent="0.2">
      <c r="B12" s="509" t="s">
        <v>11</v>
      </c>
      <c r="C12" s="510"/>
      <c r="D12" s="511"/>
      <c r="E12" s="350">
        <v>582452</v>
      </c>
      <c r="F12" s="351">
        <v>256</v>
      </c>
      <c r="G12" s="352">
        <f t="shared" ref="G12:G30" si="0">(F12*10000)/$E12</f>
        <v>4.3952119659645774</v>
      </c>
    </row>
    <row r="13" spans="1:18" ht="15" customHeight="1" x14ac:dyDescent="0.2">
      <c r="B13" s="502" t="s">
        <v>12</v>
      </c>
      <c r="C13" s="503"/>
      <c r="D13" s="504"/>
      <c r="E13" s="350">
        <v>105322</v>
      </c>
      <c r="F13" s="353">
        <v>45</v>
      </c>
      <c r="G13" s="354">
        <f t="shared" si="0"/>
        <v>4.2726116101099487</v>
      </c>
      <c r="J13" s="91"/>
    </row>
    <row r="14" spans="1:18" ht="15" customHeight="1" x14ac:dyDescent="0.2">
      <c r="B14" s="502" t="s">
        <v>13</v>
      </c>
      <c r="C14" s="503"/>
      <c r="D14" s="504"/>
      <c r="E14" s="350">
        <v>116028</v>
      </c>
      <c r="F14" s="353">
        <v>21</v>
      </c>
      <c r="G14" s="354">
        <f t="shared" si="0"/>
        <v>1.8099079532526632</v>
      </c>
      <c r="J14" s="91"/>
    </row>
    <row r="15" spans="1:18" ht="15" customHeight="1" x14ac:dyDescent="0.2">
      <c r="B15" s="502" t="s">
        <v>14</v>
      </c>
      <c r="C15" s="503"/>
      <c r="D15" s="504"/>
      <c r="E15" s="350">
        <v>59280</v>
      </c>
      <c r="F15" s="353">
        <v>68</v>
      </c>
      <c r="G15" s="354">
        <f t="shared" si="0"/>
        <v>11.470985155195681</v>
      </c>
      <c r="J15" s="91"/>
    </row>
    <row r="16" spans="1:18" ht="15" customHeight="1" x14ac:dyDescent="0.2">
      <c r="B16" s="502" t="s">
        <v>15</v>
      </c>
      <c r="C16" s="503"/>
      <c r="D16" s="504"/>
      <c r="E16" s="350">
        <v>123954</v>
      </c>
      <c r="F16" s="353">
        <v>46</v>
      </c>
      <c r="G16" s="354">
        <f t="shared" si="0"/>
        <v>3.7110541007147813</v>
      </c>
    </row>
    <row r="17" spans="1:15" ht="15" customHeight="1" x14ac:dyDescent="0.2">
      <c r="B17" s="502" t="s">
        <v>16</v>
      </c>
      <c r="C17" s="503"/>
      <c r="D17" s="504"/>
      <c r="E17" s="350">
        <v>61053</v>
      </c>
      <c r="F17" s="353">
        <v>22</v>
      </c>
      <c r="G17" s="354">
        <f t="shared" si="0"/>
        <v>3.6034265310467952</v>
      </c>
    </row>
    <row r="18" spans="1:15" ht="15" customHeight="1" x14ac:dyDescent="0.2">
      <c r="B18" s="502" t="s">
        <v>17</v>
      </c>
      <c r="C18" s="503"/>
      <c r="D18" s="504"/>
      <c r="E18" s="350">
        <v>176957</v>
      </c>
      <c r="F18" s="353">
        <v>172</v>
      </c>
      <c r="G18" s="354">
        <f t="shared" si="0"/>
        <v>9.7198754499680717</v>
      </c>
    </row>
    <row r="19" spans="1:15" ht="15" customHeight="1" x14ac:dyDescent="0.2">
      <c r="B19" s="502" t="s">
        <v>18</v>
      </c>
      <c r="C19" s="503"/>
      <c r="D19" s="504"/>
      <c r="E19" s="350">
        <v>150756</v>
      </c>
      <c r="F19" s="353">
        <v>74</v>
      </c>
      <c r="G19" s="354">
        <f t="shared" si="0"/>
        <v>4.9085940194751787</v>
      </c>
    </row>
    <row r="20" spans="1:15" ht="15" customHeight="1" x14ac:dyDescent="0.2">
      <c r="B20" s="502" t="s">
        <v>19</v>
      </c>
      <c r="C20" s="503"/>
      <c r="D20" s="504"/>
      <c r="E20" s="350">
        <v>604716</v>
      </c>
      <c r="F20" s="353">
        <v>394</v>
      </c>
      <c r="G20" s="354">
        <f t="shared" si="0"/>
        <v>6.5154551888820533</v>
      </c>
    </row>
    <row r="21" spans="1:15" ht="15" customHeight="1" x14ac:dyDescent="0.2">
      <c r="B21" s="502" t="s">
        <v>20</v>
      </c>
      <c r="C21" s="503"/>
      <c r="D21" s="504"/>
      <c r="E21" s="350">
        <v>325938</v>
      </c>
      <c r="F21" s="353">
        <v>67</v>
      </c>
      <c r="G21" s="354">
        <f t="shared" si="0"/>
        <v>2.0556056673355054</v>
      </c>
    </row>
    <row r="22" spans="1:15" ht="15" customHeight="1" x14ac:dyDescent="0.2">
      <c r="B22" s="502" t="s">
        <v>21</v>
      </c>
      <c r="C22" s="503"/>
      <c r="D22" s="504"/>
      <c r="E22" s="350">
        <v>78186</v>
      </c>
      <c r="F22" s="353">
        <v>31</v>
      </c>
      <c r="G22" s="354">
        <f t="shared" si="0"/>
        <v>3.9649042027984551</v>
      </c>
    </row>
    <row r="23" spans="1:15" ht="15" customHeight="1" x14ac:dyDescent="0.2">
      <c r="B23" s="502" t="s">
        <v>22</v>
      </c>
      <c r="C23" s="503"/>
      <c r="D23" s="504"/>
      <c r="E23" s="350">
        <v>211147</v>
      </c>
      <c r="F23" s="353">
        <v>66</v>
      </c>
      <c r="G23" s="354">
        <f t="shared" si="0"/>
        <v>3.1257844061246431</v>
      </c>
    </row>
    <row r="24" spans="1:15" ht="15" customHeight="1" x14ac:dyDescent="0.2">
      <c r="B24" s="502" t="s">
        <v>23</v>
      </c>
      <c r="C24" s="503"/>
      <c r="D24" s="504"/>
      <c r="E24" s="350">
        <v>376855</v>
      </c>
      <c r="F24" s="353">
        <v>141</v>
      </c>
      <c r="G24" s="354">
        <f t="shared" si="0"/>
        <v>3.7414920858154992</v>
      </c>
    </row>
    <row r="25" spans="1:15" ht="15" customHeight="1" x14ac:dyDescent="0.2">
      <c r="B25" s="502" t="s">
        <v>24</v>
      </c>
      <c r="C25" s="503"/>
      <c r="D25" s="504"/>
      <c r="E25" s="350">
        <v>157776</v>
      </c>
      <c r="F25" s="353">
        <v>29</v>
      </c>
      <c r="G25" s="354">
        <f t="shared" si="0"/>
        <v>1.8380488794239935</v>
      </c>
    </row>
    <row r="26" spans="1:15" ht="15" customHeight="1" x14ac:dyDescent="0.2">
      <c r="B26" s="502" t="s">
        <v>25</v>
      </c>
      <c r="C26" s="503"/>
      <c r="D26" s="504"/>
      <c r="E26" s="350">
        <v>37016</v>
      </c>
      <c r="F26" s="353">
        <v>15</v>
      </c>
      <c r="G26" s="354">
        <f t="shared" si="0"/>
        <v>4.0523017073697858</v>
      </c>
    </row>
    <row r="27" spans="1:15" ht="15" customHeight="1" x14ac:dyDescent="0.2">
      <c r="B27" s="502" t="s">
        <v>26</v>
      </c>
      <c r="C27" s="503"/>
      <c r="D27" s="504"/>
      <c r="E27" s="350">
        <v>139896</v>
      </c>
      <c r="F27" s="353">
        <v>6</v>
      </c>
      <c r="G27" s="354">
        <f t="shared" si="0"/>
        <v>0.42889003259564246</v>
      </c>
    </row>
    <row r="28" spans="1:15" ht="15" customHeight="1" x14ac:dyDescent="0.2">
      <c r="B28" s="502" t="s">
        <v>27</v>
      </c>
      <c r="C28" s="503"/>
      <c r="D28" s="504"/>
      <c r="E28" s="350">
        <v>19510</v>
      </c>
      <c r="F28" s="353">
        <v>0</v>
      </c>
      <c r="G28" s="354">
        <f t="shared" si="0"/>
        <v>0</v>
      </c>
    </row>
    <row r="29" spans="1:15" ht="15" customHeight="1" x14ac:dyDescent="0.2">
      <c r="B29" s="502" t="s">
        <v>28</v>
      </c>
      <c r="C29" s="503"/>
      <c r="D29" s="504"/>
      <c r="E29" s="350">
        <v>20641</v>
      </c>
      <c r="F29" s="355">
        <v>2</v>
      </c>
      <c r="G29" s="356">
        <f t="shared" si="0"/>
        <v>0.96894530303764348</v>
      </c>
    </row>
    <row r="30" spans="1:15" ht="15" customHeight="1" thickBot="1" x14ac:dyDescent="0.25">
      <c r="B30" s="486" t="s">
        <v>29</v>
      </c>
      <c r="C30" s="487"/>
      <c r="D30" s="488"/>
      <c r="E30" s="72">
        <f>SUM(E12:E29)</f>
        <v>3347483</v>
      </c>
      <c r="F30" s="357">
        <v>1455</v>
      </c>
      <c r="G30" s="358">
        <f t="shared" si="0"/>
        <v>4.3465493327374629</v>
      </c>
    </row>
    <row r="31" spans="1:15" ht="31.5" customHeight="1" x14ac:dyDescent="0.2">
      <c r="B31" s="610" t="s">
        <v>79</v>
      </c>
      <c r="C31" s="610"/>
      <c r="D31" s="610"/>
      <c r="E31" s="610"/>
      <c r="F31" s="610"/>
      <c r="G31" s="610"/>
      <c r="H31" s="293"/>
      <c r="I31" s="293"/>
      <c r="J31" s="293"/>
      <c r="K31" s="293"/>
      <c r="L31" s="359"/>
      <c r="N31" s="191"/>
    </row>
    <row r="32" spans="1:15" ht="10.5" customHeight="1" x14ac:dyDescent="0.2">
      <c r="A32" s="191"/>
      <c r="B32" s="209"/>
      <c r="C32" s="337"/>
      <c r="D32" s="346"/>
      <c r="E32" s="210"/>
      <c r="F32" s="212"/>
      <c r="H32" s="191"/>
      <c r="I32" s="191"/>
      <c r="J32" s="191"/>
      <c r="K32" s="213"/>
      <c r="L32" s="191"/>
      <c r="M32" s="191"/>
      <c r="N32" s="191"/>
      <c r="O32" s="191"/>
    </row>
    <row r="33" spans="1:15" ht="10.5" customHeight="1" x14ac:dyDescent="0.2">
      <c r="A33" s="191"/>
      <c r="B33" s="209"/>
      <c r="C33" s="337"/>
      <c r="D33" s="346"/>
      <c r="E33" s="210"/>
      <c r="F33" s="212"/>
      <c r="G33" s="40"/>
      <c r="I33" s="191"/>
      <c r="J33" s="191"/>
      <c r="K33" s="213"/>
      <c r="L33" s="191"/>
      <c r="M33" s="191"/>
      <c r="N33" s="191"/>
      <c r="O33" s="191"/>
    </row>
    <row r="34" spans="1:15" ht="10.5" customHeight="1" x14ac:dyDescent="0.2">
      <c r="A34" s="191"/>
      <c r="B34" s="209"/>
      <c r="C34" s="337"/>
      <c r="D34" s="346"/>
      <c r="E34" s="210"/>
      <c r="F34" s="212"/>
      <c r="G34" s="40"/>
      <c r="I34" s="191"/>
      <c r="J34" s="191"/>
      <c r="K34" s="213"/>
      <c r="L34" s="191"/>
      <c r="M34" s="191"/>
      <c r="N34" s="191"/>
      <c r="O34" s="191"/>
    </row>
    <row r="35" spans="1:15" ht="10.5" customHeight="1" x14ac:dyDescent="0.2">
      <c r="A35" s="191"/>
      <c r="B35" s="209"/>
      <c r="C35" s="337"/>
      <c r="D35" s="346"/>
      <c r="E35" s="210"/>
      <c r="F35" s="212"/>
      <c r="G35" s="40"/>
      <c r="I35" s="191"/>
      <c r="J35" s="191"/>
      <c r="K35" s="213"/>
      <c r="L35" s="191"/>
      <c r="M35" s="191"/>
      <c r="N35" s="191"/>
      <c r="O35" s="191"/>
    </row>
    <row r="36" spans="1:15" ht="10.5" customHeight="1" x14ac:dyDescent="0.2">
      <c r="A36" s="191"/>
      <c r="B36" s="209"/>
      <c r="C36" s="337"/>
      <c r="D36" s="346"/>
      <c r="E36" s="210"/>
      <c r="F36" s="212"/>
      <c r="G36" s="40"/>
      <c r="I36" s="191"/>
      <c r="J36" s="191"/>
      <c r="K36" s="213"/>
      <c r="L36" s="191"/>
      <c r="M36" s="191"/>
      <c r="N36" s="191"/>
      <c r="O36" s="191"/>
    </row>
    <row r="37" spans="1:15" ht="10.5" customHeight="1" x14ac:dyDescent="0.2">
      <c r="A37" s="191"/>
      <c r="B37" s="209"/>
      <c r="C37" s="337"/>
      <c r="D37" s="346"/>
      <c r="E37" s="210"/>
      <c r="F37" s="212"/>
      <c r="G37" s="40"/>
      <c r="I37" s="191"/>
      <c r="J37" s="191"/>
      <c r="K37" s="213"/>
      <c r="L37" s="191"/>
      <c r="M37" s="191"/>
      <c r="N37" s="191"/>
      <c r="O37" s="191"/>
    </row>
    <row r="38" spans="1:15" ht="10.5" customHeight="1" x14ac:dyDescent="0.2">
      <c r="A38" s="191"/>
      <c r="B38" s="209"/>
      <c r="C38" s="337"/>
      <c r="D38" s="346"/>
      <c r="E38" s="210"/>
      <c r="F38" s="212"/>
      <c r="G38" s="40"/>
      <c r="I38" s="191"/>
      <c r="J38" s="191"/>
      <c r="K38" s="213"/>
      <c r="L38" s="191"/>
      <c r="M38" s="191"/>
      <c r="N38" s="191"/>
      <c r="O38" s="191"/>
    </row>
    <row r="39" spans="1:15" ht="10.5" customHeight="1" x14ac:dyDescent="0.2">
      <c r="A39" s="191"/>
      <c r="B39" s="209"/>
      <c r="C39" s="337"/>
      <c r="D39" s="346"/>
      <c r="E39" s="210"/>
      <c r="F39" s="212"/>
      <c r="G39" s="40"/>
      <c r="I39" s="191"/>
      <c r="J39" s="191"/>
      <c r="K39" s="213"/>
      <c r="L39" s="191"/>
      <c r="M39" s="191"/>
      <c r="N39" s="191"/>
      <c r="O39" s="191"/>
    </row>
    <row r="40" spans="1:15" ht="10.5" customHeight="1" x14ac:dyDescent="0.2">
      <c r="A40" s="191"/>
      <c r="B40" s="209"/>
      <c r="C40" s="337"/>
      <c r="D40" s="346"/>
      <c r="E40" s="210"/>
      <c r="F40" s="212"/>
      <c r="G40" s="40"/>
      <c r="I40" s="191"/>
      <c r="J40" s="191"/>
      <c r="K40" s="213"/>
      <c r="L40" s="191"/>
      <c r="M40" s="191"/>
      <c r="N40" s="191"/>
      <c r="O40" s="191"/>
    </row>
    <row r="41" spans="1:15" ht="10.5" customHeight="1" x14ac:dyDescent="0.2">
      <c r="A41" s="191"/>
      <c r="B41" s="40"/>
      <c r="C41" s="337"/>
      <c r="D41" s="346"/>
      <c r="E41" s="210"/>
      <c r="F41" s="212"/>
      <c r="G41" s="40"/>
      <c r="I41" s="191"/>
      <c r="J41" s="191"/>
      <c r="K41" s="213"/>
      <c r="L41" s="191"/>
      <c r="M41" s="191"/>
      <c r="N41" s="191"/>
      <c r="O41" s="191"/>
    </row>
    <row r="42" spans="1:15" ht="10.5" customHeight="1" x14ac:dyDescent="0.2">
      <c r="A42" s="191"/>
      <c r="C42" s="40"/>
      <c r="D42" s="40"/>
      <c r="E42" s="40"/>
      <c r="F42" s="40"/>
      <c r="G42" s="40"/>
      <c r="I42" s="191"/>
      <c r="J42" s="191"/>
      <c r="K42" s="213"/>
      <c r="L42" s="191"/>
      <c r="M42" s="191"/>
      <c r="N42" s="191"/>
      <c r="O42" s="191"/>
    </row>
    <row r="43" spans="1:15" ht="10.5" customHeight="1" x14ac:dyDescent="0.2">
      <c r="I43" s="191"/>
      <c r="J43" s="191"/>
      <c r="K43" s="213"/>
      <c r="L43" s="191"/>
      <c r="M43" s="191"/>
      <c r="N43" s="191"/>
      <c r="O43" s="191"/>
    </row>
    <row r="44" spans="1:15" ht="10.5" customHeight="1" x14ac:dyDescent="0.2">
      <c r="I44" s="191"/>
      <c r="J44" s="191"/>
      <c r="K44" s="213"/>
      <c r="L44" s="191"/>
      <c r="M44" s="191"/>
      <c r="N44" s="191"/>
      <c r="O44" s="191"/>
    </row>
    <row r="45" spans="1:15" ht="10.5" customHeight="1" x14ac:dyDescent="0.2">
      <c r="I45" s="191"/>
      <c r="J45" s="191"/>
      <c r="K45" s="213"/>
      <c r="L45" s="191"/>
      <c r="M45" s="191"/>
      <c r="N45" s="191"/>
      <c r="O45" s="191"/>
    </row>
    <row r="46" spans="1:15" ht="10.5" customHeight="1" x14ac:dyDescent="0.2">
      <c r="I46" s="191"/>
      <c r="J46" s="191"/>
      <c r="K46" s="213"/>
      <c r="L46" s="213"/>
      <c r="M46" s="213"/>
      <c r="N46" s="213"/>
      <c r="O46" s="191"/>
    </row>
    <row r="47" spans="1:15" ht="10.5" customHeight="1" x14ac:dyDescent="0.2">
      <c r="I47" s="191"/>
      <c r="J47" s="191"/>
      <c r="K47" s="213"/>
      <c r="L47" s="213"/>
      <c r="M47" s="213"/>
      <c r="N47" s="213"/>
      <c r="O47" s="191"/>
    </row>
    <row r="48" spans="1:15" ht="10.5" customHeight="1" x14ac:dyDescent="0.2">
      <c r="I48" s="191"/>
      <c r="J48" s="191"/>
      <c r="K48" s="213"/>
      <c r="L48" s="213"/>
      <c r="M48" s="213"/>
      <c r="N48" s="213"/>
      <c r="O48" s="191"/>
    </row>
    <row r="49" spans="9:15" ht="10.5" customHeight="1" x14ac:dyDescent="0.2">
      <c r="I49" s="191"/>
      <c r="J49" s="191"/>
      <c r="K49" s="213"/>
      <c r="L49" s="191"/>
      <c r="M49" s="191"/>
      <c r="N49" s="191"/>
      <c r="O49" s="191"/>
    </row>
    <row r="50" spans="9:15" ht="10.5" customHeight="1" x14ac:dyDescent="0.2">
      <c r="I50" s="191"/>
      <c r="J50" s="191"/>
      <c r="K50" s="213"/>
      <c r="L50" s="191"/>
      <c r="M50" s="191"/>
      <c r="N50" s="191"/>
      <c r="O50" s="191"/>
    </row>
    <row r="51" spans="9:15" ht="10.5" customHeight="1" x14ac:dyDescent="0.2">
      <c r="I51" s="191"/>
      <c r="J51" s="191"/>
      <c r="K51" s="213"/>
      <c r="L51" s="191"/>
      <c r="M51" s="191"/>
      <c r="N51" s="191"/>
      <c r="O51" s="191"/>
    </row>
    <row r="52" spans="9:15" ht="10.5" customHeight="1" x14ac:dyDescent="0.2">
      <c r="I52" s="191"/>
      <c r="J52" s="191"/>
      <c r="K52" s="213"/>
      <c r="L52" s="191"/>
      <c r="M52" s="191"/>
      <c r="N52" s="191"/>
      <c r="O52" s="191"/>
    </row>
    <row r="53" spans="9:15" ht="10.5" customHeight="1" x14ac:dyDescent="0.2">
      <c r="I53" s="191"/>
      <c r="J53" s="191"/>
      <c r="K53" s="213"/>
      <c r="L53" s="191"/>
      <c r="M53" s="191"/>
      <c r="N53" s="191"/>
      <c r="O53" s="191"/>
    </row>
    <row r="54" spans="9:15" ht="10.5" customHeight="1" x14ac:dyDescent="0.2">
      <c r="I54" s="191"/>
      <c r="J54" s="191"/>
      <c r="K54" s="213"/>
      <c r="L54" s="191"/>
      <c r="M54" s="191"/>
      <c r="N54" s="191"/>
      <c r="O54" s="191"/>
    </row>
    <row r="55" spans="9:15" ht="10.5" customHeight="1" x14ac:dyDescent="0.2">
      <c r="I55" s="191"/>
      <c r="J55" s="191"/>
      <c r="K55" s="213"/>
      <c r="L55" s="191"/>
      <c r="M55" s="191"/>
      <c r="N55" s="191"/>
      <c r="O55" s="191"/>
    </row>
    <row r="56" spans="9:15" ht="10.5" customHeight="1" x14ac:dyDescent="0.2">
      <c r="I56" s="191"/>
      <c r="J56" s="191"/>
      <c r="K56" s="213"/>
      <c r="L56" s="191"/>
      <c r="M56" s="191"/>
      <c r="N56" s="191"/>
      <c r="O56" s="191"/>
    </row>
    <row r="57" spans="9:15" ht="10.5" customHeight="1" x14ac:dyDescent="0.2">
      <c r="I57" s="191"/>
      <c r="J57" s="191"/>
      <c r="K57" s="213"/>
      <c r="L57" s="191"/>
      <c r="M57" s="191"/>
      <c r="N57" s="191"/>
      <c r="O57" s="191"/>
    </row>
    <row r="58" spans="9:15" ht="10.5" customHeight="1" x14ac:dyDescent="0.2">
      <c r="I58" s="191"/>
      <c r="J58" s="191"/>
      <c r="K58" s="213"/>
      <c r="L58" s="191"/>
      <c r="M58" s="191"/>
      <c r="N58" s="191"/>
      <c r="O58" s="191"/>
    </row>
    <row r="59" spans="9:15" ht="10.5" customHeight="1" x14ac:dyDescent="0.2">
      <c r="I59" s="191"/>
      <c r="J59" s="191"/>
      <c r="K59" s="213"/>
      <c r="L59" s="191"/>
      <c r="M59" s="191"/>
      <c r="N59" s="191"/>
      <c r="O59" s="191"/>
    </row>
    <row r="60" spans="9:15" ht="10.5" customHeight="1" x14ac:dyDescent="0.2">
      <c r="I60" s="191"/>
      <c r="J60" s="191"/>
      <c r="K60" s="213"/>
      <c r="L60" s="191"/>
      <c r="M60" s="191"/>
      <c r="N60" s="191"/>
      <c r="O60" s="191"/>
    </row>
    <row r="61" spans="9:15" ht="10.5" customHeight="1" x14ac:dyDescent="0.2">
      <c r="I61" s="191"/>
      <c r="J61" s="191"/>
      <c r="K61" s="213"/>
      <c r="L61" s="191"/>
      <c r="M61" s="191"/>
      <c r="N61" s="191"/>
      <c r="O61" s="191"/>
    </row>
    <row r="62" spans="9:15" ht="10.5" customHeight="1" x14ac:dyDescent="0.2">
      <c r="I62" s="191"/>
      <c r="J62" s="191"/>
      <c r="K62" s="213"/>
      <c r="L62" s="191"/>
      <c r="M62" s="191"/>
      <c r="N62" s="191"/>
      <c r="O62" s="191"/>
    </row>
    <row r="63" spans="9:15" ht="10.5" customHeight="1" x14ac:dyDescent="0.2">
      <c r="I63" s="191"/>
      <c r="J63" s="191"/>
      <c r="K63" s="213"/>
      <c r="L63" s="191"/>
      <c r="M63" s="191"/>
      <c r="N63" s="191"/>
      <c r="O63" s="191"/>
    </row>
    <row r="64" spans="9:15" ht="10.5" customHeight="1" x14ac:dyDescent="0.2">
      <c r="I64" s="191"/>
      <c r="J64" s="191"/>
      <c r="K64" s="213"/>
      <c r="L64" s="191"/>
      <c r="M64" s="191"/>
      <c r="N64" s="191"/>
      <c r="O64" s="191"/>
    </row>
    <row r="65" spans="2:15" ht="10.5" customHeight="1" x14ac:dyDescent="0.2">
      <c r="I65" s="191"/>
      <c r="J65" s="191"/>
      <c r="K65" s="213"/>
      <c r="L65" s="191"/>
      <c r="M65" s="191"/>
      <c r="N65" s="191"/>
      <c r="O65" s="191"/>
    </row>
    <row r="66" spans="2:15" ht="10.5" customHeight="1" x14ac:dyDescent="0.2">
      <c r="I66" s="191"/>
      <c r="J66" s="191"/>
      <c r="K66" s="213"/>
      <c r="L66" s="191"/>
      <c r="M66" s="191"/>
      <c r="N66" s="191"/>
      <c r="O66" s="191"/>
    </row>
    <row r="67" spans="2:15" ht="10.5" customHeight="1" x14ac:dyDescent="0.2">
      <c r="I67" s="191"/>
      <c r="J67" s="191"/>
      <c r="K67" s="213"/>
      <c r="L67" s="191"/>
      <c r="M67" s="191"/>
      <c r="N67" s="191"/>
      <c r="O67" s="191"/>
    </row>
    <row r="68" spans="2:15" ht="10.5" customHeight="1" x14ac:dyDescent="0.2">
      <c r="I68" s="191"/>
      <c r="J68" s="191"/>
      <c r="K68" s="213"/>
      <c r="L68" s="191"/>
      <c r="M68" s="191"/>
      <c r="N68" s="191"/>
      <c r="O68" s="191"/>
    </row>
    <row r="69" spans="2:15" ht="10.5" customHeight="1" x14ac:dyDescent="0.2">
      <c r="I69" s="191"/>
      <c r="J69" s="191"/>
      <c r="K69" s="213"/>
      <c r="L69" s="191"/>
      <c r="M69" s="191"/>
      <c r="N69" s="191"/>
      <c r="O69" s="191"/>
    </row>
    <row r="70" spans="2:15" ht="10.5" customHeight="1" x14ac:dyDescent="0.2">
      <c r="I70" s="191"/>
      <c r="J70" s="191"/>
      <c r="K70" s="213"/>
      <c r="L70" s="191"/>
      <c r="M70" s="191"/>
      <c r="N70" s="191"/>
      <c r="O70" s="191"/>
    </row>
    <row r="71" spans="2:15" ht="10.5" customHeight="1" x14ac:dyDescent="0.2">
      <c r="I71" s="191"/>
      <c r="J71" s="191"/>
      <c r="K71" s="213"/>
      <c r="L71" s="191"/>
      <c r="M71" s="191"/>
      <c r="N71" s="191"/>
      <c r="O71" s="191"/>
    </row>
    <row r="72" spans="2:15" ht="10.5" customHeight="1" x14ac:dyDescent="0.2">
      <c r="G72" s="208"/>
      <c r="K72" s="214"/>
    </row>
    <row r="73" spans="2:15" ht="10.5" customHeight="1" x14ac:dyDescent="0.2">
      <c r="B73" s="41"/>
      <c r="G73" s="208"/>
      <c r="K73" s="214"/>
    </row>
    <row r="74" spans="2:15" ht="10.5" customHeight="1" x14ac:dyDescent="0.2">
      <c r="B74" s="41"/>
      <c r="E74" s="41"/>
      <c r="F74" s="41"/>
      <c r="G74" s="208"/>
      <c r="K74" s="214"/>
    </row>
    <row r="75" spans="2:15" ht="10.5" customHeight="1" x14ac:dyDescent="0.2">
      <c r="B75" s="41"/>
      <c r="E75" s="41"/>
      <c r="F75" s="103"/>
      <c r="G75" s="208"/>
      <c r="K75" s="214"/>
    </row>
    <row r="76" spans="2:15" ht="10.5" customHeight="1" x14ac:dyDescent="0.2">
      <c r="B76" s="41"/>
      <c r="E76" s="102"/>
      <c r="F76" s="41"/>
      <c r="K76" s="214"/>
    </row>
    <row r="77" spans="2:15" ht="10.5" customHeight="1" x14ac:dyDescent="0.2">
      <c r="B77" s="41"/>
      <c r="E77" s="102"/>
      <c r="F77" s="41"/>
      <c r="K77" s="214"/>
    </row>
    <row r="78" spans="2:15" ht="10.5" customHeight="1" x14ac:dyDescent="0.2">
      <c r="B78" s="41"/>
      <c r="E78" s="41"/>
      <c r="F78" s="214"/>
      <c r="K78" s="214"/>
    </row>
    <row r="79" spans="2:15" ht="10.5" customHeight="1" x14ac:dyDescent="0.2">
      <c r="B79" s="41"/>
      <c r="E79" s="41"/>
      <c r="F79" s="214"/>
      <c r="K79" s="214"/>
    </row>
    <row r="80" spans="2:15" ht="10.5" customHeight="1" x14ac:dyDescent="0.2">
      <c r="E80" s="41"/>
      <c r="F80" s="214"/>
      <c r="K80" s="214"/>
    </row>
    <row r="81" spans="2:11" ht="10.5" customHeight="1" x14ac:dyDescent="0.2">
      <c r="B81" s="41"/>
      <c r="F81" s="214"/>
      <c r="K81" s="214"/>
    </row>
    <row r="82" spans="2:11" ht="10.5" customHeight="1" x14ac:dyDescent="0.2">
      <c r="B82" s="41"/>
      <c r="F82" s="214"/>
      <c r="K82" s="214"/>
    </row>
    <row r="83" spans="2:11" ht="10.5" customHeight="1" x14ac:dyDescent="0.2">
      <c r="B83" s="41"/>
      <c r="F83" s="214"/>
      <c r="K83" s="214"/>
    </row>
    <row r="84" spans="2:11" ht="10.5" customHeight="1" x14ac:dyDescent="0.2">
      <c r="B84" s="41"/>
      <c r="F84" s="214"/>
      <c r="K84" s="214"/>
    </row>
    <row r="85" spans="2:11" ht="10.5" customHeight="1" x14ac:dyDescent="0.2">
      <c r="B85" s="41"/>
      <c r="F85" s="214"/>
      <c r="K85" s="214"/>
    </row>
    <row r="86" spans="2:11" ht="10.5" customHeight="1" x14ac:dyDescent="0.2">
      <c r="B86" s="41"/>
      <c r="F86" s="214"/>
      <c r="K86" s="214"/>
    </row>
    <row r="87" spans="2:11" ht="10.5" customHeight="1" x14ac:dyDescent="0.2">
      <c r="B87" s="41"/>
      <c r="K87" s="214"/>
    </row>
    <row r="88" spans="2:11" ht="10.5" customHeight="1" x14ac:dyDescent="0.2"/>
    <row r="89" spans="2:11" ht="10.5" customHeight="1" x14ac:dyDescent="0.2"/>
    <row r="90" spans="2:11" ht="10.5" customHeight="1" x14ac:dyDescent="0.2"/>
    <row r="91" spans="2:11" ht="10.5" customHeight="1" x14ac:dyDescent="0.2"/>
    <row r="92" spans="2:11" ht="10.5" customHeight="1" x14ac:dyDescent="0.2"/>
    <row r="93" spans="2:11" ht="10.5" customHeight="1" x14ac:dyDescent="0.2"/>
    <row r="94" spans="2:11" ht="10.5" customHeight="1" x14ac:dyDescent="0.2"/>
    <row r="95" spans="2:11" ht="10.5" customHeight="1" x14ac:dyDescent="0.2">
      <c r="H95" s="191"/>
      <c r="I95" s="191"/>
    </row>
    <row r="96" spans="2:11" ht="10.5" customHeight="1" x14ac:dyDescent="0.2">
      <c r="H96" s="191"/>
      <c r="I96" s="191"/>
    </row>
    <row r="97" spans="8:9" ht="10.5" customHeight="1" x14ac:dyDescent="0.2">
      <c r="H97" s="191"/>
      <c r="I97" s="191"/>
    </row>
    <row r="98" spans="8:9" ht="10.5" customHeight="1" x14ac:dyDescent="0.2">
      <c r="H98" s="191"/>
      <c r="I98" s="191"/>
    </row>
    <row r="99" spans="8:9" ht="10.5" customHeight="1" x14ac:dyDescent="0.2"/>
    <row r="100" spans="8:9" ht="10.5" customHeight="1" x14ac:dyDescent="0.2"/>
    <row r="101" spans="8:9" ht="10.5" customHeight="1" x14ac:dyDescent="0.2"/>
    <row r="102" spans="8:9" ht="10.5" customHeight="1" x14ac:dyDescent="0.2"/>
    <row r="103" spans="8:9" ht="10.5" customHeight="1" x14ac:dyDescent="0.2"/>
    <row r="104" spans="8:9" ht="10.5" customHeight="1" x14ac:dyDescent="0.2"/>
    <row r="105" spans="8:9" ht="10.5" customHeight="1" x14ac:dyDescent="0.2"/>
    <row r="106" spans="8:9" ht="10.5" customHeight="1" x14ac:dyDescent="0.2"/>
    <row r="107" spans="8:9" ht="10.5" customHeight="1" x14ac:dyDescent="0.2"/>
    <row r="108" spans="8:9" ht="10.5" customHeight="1" x14ac:dyDescent="0.2"/>
    <row r="109" spans="8:9" ht="10.5" customHeight="1" x14ac:dyDescent="0.2"/>
    <row r="110" spans="8:9" ht="10.5" customHeight="1" x14ac:dyDescent="0.2"/>
    <row r="111" spans="8:9" ht="10.5" customHeight="1" x14ac:dyDescent="0.2"/>
    <row r="112" spans="8:9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</sheetData>
  <mergeCells count="25">
    <mergeCell ref="B12:D12"/>
    <mergeCell ref="B7:G7"/>
    <mergeCell ref="B8:D11"/>
    <mergeCell ref="E8:E11"/>
    <mergeCell ref="F8:F11"/>
    <mergeCell ref="G8:G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G31"/>
    <mergeCell ref="B25:D25"/>
    <mergeCell ref="B26:D26"/>
    <mergeCell ref="B27:D27"/>
    <mergeCell ref="B28:D28"/>
    <mergeCell ref="B29:D29"/>
    <mergeCell ref="B30:D30"/>
  </mergeCells>
  <conditionalFormatting sqref="G12:G29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EE416CAC-A8C2-4D46-99EC-5EF51E849621}"/>
  </hyperlinks>
  <pageMargins left="0.7" right="0.7" top="0.75" bottom="0.75" header="0.3" footer="0.3"/>
  <pageSetup paperSize="9" scale="75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A85C-A8A0-4E5E-9F09-FC399C0C608F}">
  <sheetPr codeName="Hoja41">
    <tabColor theme="7" tint="0.39997558519241921"/>
    <pageSetUpPr fitToPage="1"/>
  </sheetPr>
  <dimension ref="A1:AA946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8.140625" customWidth="1"/>
    <col min="7" max="12" width="9.85546875" customWidth="1"/>
    <col min="13" max="13" width="7.42578125" customWidth="1"/>
    <col min="14" max="14" width="10.140625" customWidth="1"/>
    <col min="15" max="15" width="7.42578125" customWidth="1"/>
    <col min="16" max="16" width="10" customWidth="1"/>
    <col min="17" max="17" width="11" customWidth="1"/>
    <col min="18" max="33" width="7.42578125" customWidth="1"/>
  </cols>
  <sheetData>
    <row r="1" spans="1:27" ht="10.5" customHeight="1" x14ac:dyDescent="0.2"/>
    <row r="2" spans="1:27" ht="10.5" customHeight="1" x14ac:dyDescent="0.2">
      <c r="B2" s="1" t="s">
        <v>0</v>
      </c>
      <c r="C2" s="1"/>
      <c r="D2" s="1"/>
      <c r="E2" s="1"/>
      <c r="F2" s="1"/>
    </row>
    <row r="3" spans="1:27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7" ht="10.5" customHeight="1" x14ac:dyDescent="0.2">
      <c r="A4" s="3"/>
      <c r="B4" s="4"/>
      <c r="C4" s="4"/>
      <c r="D4" s="4"/>
      <c r="E4" s="4"/>
      <c r="F4" s="4"/>
      <c r="G4" s="74"/>
      <c r="R4" s="12"/>
    </row>
    <row r="5" spans="1:27" x14ac:dyDescent="0.2">
      <c r="A5" s="460" t="s">
        <v>111</v>
      </c>
    </row>
    <row r="6" spans="1:27" ht="10.5" customHeight="1" x14ac:dyDescent="0.2">
      <c r="A6" s="3"/>
      <c r="B6" s="4"/>
      <c r="C6" s="4"/>
      <c r="D6" s="4"/>
      <c r="E6" s="4"/>
      <c r="F6" s="4"/>
      <c r="G6" s="74"/>
      <c r="R6" s="4"/>
      <c r="S6" s="4"/>
      <c r="T6" s="4"/>
      <c r="U6" s="4"/>
      <c r="V6" s="4"/>
    </row>
    <row r="7" spans="1:27" ht="10.5" customHeight="1" x14ac:dyDescent="0.2">
      <c r="B7" s="233"/>
      <c r="C7" s="94"/>
      <c r="D7" s="93"/>
      <c r="E7" s="94"/>
      <c r="F7" s="93"/>
      <c r="G7" s="94"/>
      <c r="H7" s="93"/>
      <c r="I7" s="94"/>
      <c r="J7" s="93"/>
      <c r="K7" s="94"/>
      <c r="L7" s="93"/>
      <c r="M7" s="94"/>
    </row>
    <row r="8" spans="1:27" ht="10.5" customHeight="1" x14ac:dyDescent="0.2">
      <c r="B8" s="233"/>
      <c r="C8" s="94"/>
      <c r="D8" s="93"/>
      <c r="E8" s="94"/>
      <c r="F8" s="93"/>
      <c r="G8" s="94"/>
      <c r="H8" s="93"/>
      <c r="I8" s="94"/>
      <c r="J8" s="93"/>
      <c r="K8" s="94"/>
      <c r="L8" s="93"/>
      <c r="M8" s="94"/>
    </row>
    <row r="9" spans="1:27" ht="10.5" customHeight="1" thickBot="1" x14ac:dyDescent="0.25">
      <c r="B9" s="42"/>
      <c r="C9" s="100"/>
      <c r="D9" s="100"/>
      <c r="E9" s="100"/>
      <c r="F9" s="100"/>
      <c r="G9" s="234"/>
      <c r="H9" s="235"/>
      <c r="I9" s="235"/>
      <c r="J9" s="236"/>
      <c r="K9" s="13"/>
      <c r="L9" s="13"/>
      <c r="M9" s="99"/>
      <c r="N9" s="237"/>
      <c r="O9" s="99"/>
      <c r="P9" s="233"/>
      <c r="Q9" s="94"/>
      <c r="R9" s="93"/>
      <c r="S9" s="94"/>
      <c r="T9" s="93"/>
      <c r="U9" s="94"/>
      <c r="V9" s="93"/>
      <c r="W9" s="94"/>
      <c r="X9" s="93"/>
      <c r="Y9" s="94"/>
      <c r="Z9" s="93"/>
      <c r="AA9" s="94"/>
    </row>
    <row r="10" spans="1:27" ht="15" customHeight="1" thickBot="1" x14ac:dyDescent="0.25">
      <c r="B10" s="534" t="s">
        <v>5</v>
      </c>
      <c r="C10" s="535"/>
      <c r="D10" s="535"/>
      <c r="E10" s="535"/>
      <c r="F10" s="535"/>
      <c r="G10" s="535"/>
      <c r="H10" s="535"/>
      <c r="I10" s="535"/>
      <c r="J10" s="535"/>
      <c r="K10" s="535"/>
      <c r="L10" s="535"/>
      <c r="M10" s="535"/>
      <c r="N10" s="536"/>
      <c r="O10" s="93"/>
      <c r="P10" s="94"/>
      <c r="Q10" s="93"/>
      <c r="R10" s="94"/>
      <c r="S10" s="93"/>
      <c r="T10" s="94"/>
      <c r="U10" s="93"/>
      <c r="V10" s="94"/>
      <c r="W10" s="93"/>
      <c r="X10" s="94"/>
    </row>
    <row r="11" spans="1:27" ht="15" customHeight="1" thickBot="1" x14ac:dyDescent="0.25">
      <c r="B11" s="466" t="s">
        <v>40</v>
      </c>
      <c r="C11" s="484"/>
      <c r="D11" s="484"/>
      <c r="E11" s="484"/>
      <c r="F11" s="484"/>
      <c r="G11" s="468" t="s">
        <v>155</v>
      </c>
      <c r="H11" s="468"/>
      <c r="I11" s="468"/>
      <c r="J11" s="468" t="s">
        <v>156</v>
      </c>
      <c r="K11" s="468"/>
      <c r="L11" s="468"/>
      <c r="M11" s="468" t="s">
        <v>128</v>
      </c>
      <c r="N11" s="469"/>
      <c r="O11" s="93"/>
      <c r="P11" s="94"/>
      <c r="Q11" s="93"/>
      <c r="R11" s="94"/>
      <c r="S11" s="93"/>
      <c r="T11" s="94"/>
      <c r="U11" s="93"/>
      <c r="V11" s="94"/>
      <c r="W11" s="93"/>
      <c r="X11" s="94"/>
    </row>
    <row r="12" spans="1:27" ht="15" customHeight="1" thickBot="1" x14ac:dyDescent="0.25">
      <c r="B12" s="466"/>
      <c r="C12" s="484"/>
      <c r="D12" s="484"/>
      <c r="E12" s="484"/>
      <c r="F12" s="484"/>
      <c r="G12" s="468"/>
      <c r="H12" s="468"/>
      <c r="I12" s="468"/>
      <c r="J12" s="468"/>
      <c r="K12" s="468"/>
      <c r="L12" s="468"/>
      <c r="M12" s="468"/>
      <c r="N12" s="469"/>
      <c r="O12" s="93"/>
      <c r="P12" s="94"/>
      <c r="Q12" s="93"/>
      <c r="R12" s="94"/>
      <c r="S12" s="93"/>
      <c r="T12" s="94"/>
      <c r="U12" s="93"/>
      <c r="V12" s="94"/>
      <c r="W12" s="93"/>
      <c r="X12" s="94"/>
    </row>
    <row r="13" spans="1:27" ht="15" customHeight="1" thickBot="1" x14ac:dyDescent="0.25">
      <c r="B13" s="466"/>
      <c r="C13" s="484"/>
      <c r="D13" s="484"/>
      <c r="E13" s="484"/>
      <c r="F13" s="484"/>
      <c r="G13" s="18" t="s">
        <v>141</v>
      </c>
      <c r="H13" s="18" t="s">
        <v>142</v>
      </c>
      <c r="I13" s="18" t="s">
        <v>7</v>
      </c>
      <c r="J13" s="18" t="s">
        <v>141</v>
      </c>
      <c r="K13" s="18" t="s">
        <v>142</v>
      </c>
      <c r="L13" s="18" t="s">
        <v>7</v>
      </c>
      <c r="M13" s="468"/>
      <c r="N13" s="469"/>
      <c r="O13" s="93"/>
      <c r="P13" s="94"/>
      <c r="Q13" s="93"/>
      <c r="R13" s="94"/>
      <c r="S13" s="93"/>
      <c r="T13" s="94"/>
      <c r="U13" s="93"/>
      <c r="V13" s="94"/>
      <c r="W13" s="93"/>
      <c r="X13" s="94"/>
    </row>
    <row r="14" spans="1:27" ht="15" customHeight="1" x14ac:dyDescent="0.2">
      <c r="B14" s="467"/>
      <c r="C14" s="485"/>
      <c r="D14" s="485"/>
      <c r="E14" s="485"/>
      <c r="F14" s="485"/>
      <c r="G14" s="21" t="s">
        <v>8</v>
      </c>
      <c r="H14" s="21" t="s">
        <v>8</v>
      </c>
      <c r="I14" s="21" t="s">
        <v>8</v>
      </c>
      <c r="J14" s="21" t="s">
        <v>8</v>
      </c>
      <c r="K14" s="21" t="s">
        <v>8</v>
      </c>
      <c r="L14" s="21" t="s">
        <v>8</v>
      </c>
      <c r="M14" s="21" t="s">
        <v>8</v>
      </c>
      <c r="N14" s="22" t="s">
        <v>10</v>
      </c>
      <c r="O14" s="93"/>
      <c r="P14" s="94"/>
      <c r="Q14" s="93"/>
      <c r="R14" s="94"/>
      <c r="S14" s="93"/>
      <c r="T14" s="94"/>
      <c r="U14" s="93"/>
      <c r="V14" s="94"/>
      <c r="W14" s="93"/>
      <c r="X14" s="94"/>
    </row>
    <row r="15" spans="1:27" ht="15" customHeight="1" x14ac:dyDescent="0.2">
      <c r="B15" s="621" t="s">
        <v>43</v>
      </c>
      <c r="C15" s="622"/>
      <c r="D15" s="622"/>
      <c r="E15" s="622"/>
      <c r="F15" s="623"/>
      <c r="G15" s="360">
        <v>550</v>
      </c>
      <c r="H15" s="361">
        <v>348</v>
      </c>
      <c r="I15" s="362">
        <f>G15+H15</f>
        <v>898</v>
      </c>
      <c r="J15" s="360">
        <v>9</v>
      </c>
      <c r="K15" s="361">
        <v>5</v>
      </c>
      <c r="L15" s="362">
        <f>J15+K15</f>
        <v>14</v>
      </c>
      <c r="M15" s="363">
        <f>I15+L15</f>
        <v>912</v>
      </c>
      <c r="N15" s="364">
        <f>M15/$M$20</f>
        <v>2.7691747130624885E-2</v>
      </c>
      <c r="O15" s="246"/>
      <c r="P15" s="245"/>
      <c r="Q15" s="246"/>
      <c r="R15" s="245"/>
      <c r="S15" s="246"/>
      <c r="T15" s="245"/>
      <c r="U15" s="246"/>
      <c r="V15" s="245"/>
      <c r="W15" s="246"/>
      <c r="X15" s="245"/>
    </row>
    <row r="16" spans="1:27" ht="15" customHeight="1" x14ac:dyDescent="0.2">
      <c r="B16" s="624" t="s">
        <v>44</v>
      </c>
      <c r="C16" s="625"/>
      <c r="D16" s="625"/>
      <c r="E16" s="625"/>
      <c r="F16" s="626"/>
      <c r="G16" s="365">
        <v>1021</v>
      </c>
      <c r="H16" s="366">
        <v>781</v>
      </c>
      <c r="I16" s="367">
        <f>G16+H16</f>
        <v>1802</v>
      </c>
      <c r="J16" s="365">
        <v>23</v>
      </c>
      <c r="K16" s="366">
        <v>4</v>
      </c>
      <c r="L16" s="367">
        <f>J16+K16</f>
        <v>27</v>
      </c>
      <c r="M16" s="368">
        <f>I16+L16</f>
        <v>1829</v>
      </c>
      <c r="N16" s="369">
        <f t="shared" ref="N16:N20" si="0">M16/$M$20</f>
        <v>5.5535313050343107E-2</v>
      </c>
      <c r="O16" s="246"/>
      <c r="P16" s="245"/>
      <c r="Q16" s="246"/>
      <c r="R16" s="245"/>
      <c r="S16" s="246"/>
      <c r="T16" s="245"/>
      <c r="U16" s="246"/>
      <c r="V16" s="245"/>
      <c r="W16" s="246"/>
      <c r="X16" s="245"/>
    </row>
    <row r="17" spans="2:27" ht="15" customHeight="1" x14ac:dyDescent="0.2">
      <c r="B17" s="624" t="s">
        <v>46</v>
      </c>
      <c r="C17" s="625"/>
      <c r="D17" s="625"/>
      <c r="E17" s="625"/>
      <c r="F17" s="626"/>
      <c r="G17" s="365">
        <v>3601</v>
      </c>
      <c r="H17" s="366">
        <v>2430</v>
      </c>
      <c r="I17" s="367">
        <f>G17+H17</f>
        <v>6031</v>
      </c>
      <c r="J17" s="365">
        <v>133</v>
      </c>
      <c r="K17" s="366">
        <v>88</v>
      </c>
      <c r="L17" s="367">
        <f>J17+K17</f>
        <v>221</v>
      </c>
      <c r="M17" s="368">
        <f>I17+L17</f>
        <v>6252</v>
      </c>
      <c r="N17" s="369">
        <f t="shared" si="0"/>
        <v>0.18983421388231009</v>
      </c>
      <c r="O17" s="246"/>
      <c r="P17" s="245"/>
      <c r="Q17" s="246"/>
      <c r="R17" s="245"/>
      <c r="S17" s="246"/>
      <c r="T17" s="245"/>
      <c r="U17" s="246"/>
      <c r="V17" s="245"/>
      <c r="W17" s="246"/>
      <c r="X17" s="245"/>
    </row>
    <row r="18" spans="2:27" ht="15" customHeight="1" x14ac:dyDescent="0.2">
      <c r="B18" s="624" t="s">
        <v>47</v>
      </c>
      <c r="C18" s="625"/>
      <c r="D18" s="625"/>
      <c r="E18" s="625"/>
      <c r="F18" s="626"/>
      <c r="G18" s="365">
        <v>1758</v>
      </c>
      <c r="H18" s="366">
        <v>999</v>
      </c>
      <c r="I18" s="367">
        <f>G18+H18</f>
        <v>2757</v>
      </c>
      <c r="J18" s="365">
        <v>200</v>
      </c>
      <c r="K18" s="366">
        <v>146</v>
      </c>
      <c r="L18" s="367">
        <f>J18+K18</f>
        <v>346</v>
      </c>
      <c r="M18" s="368">
        <f>I18+L18</f>
        <v>3103</v>
      </c>
      <c r="N18" s="369">
        <f t="shared" si="0"/>
        <v>9.4218740511325685E-2</v>
      </c>
      <c r="O18" s="246"/>
      <c r="P18" s="245"/>
      <c r="Q18" s="246"/>
      <c r="R18" s="245"/>
      <c r="S18" s="246"/>
      <c r="T18" s="245"/>
      <c r="U18" s="246"/>
      <c r="V18" s="245"/>
      <c r="W18" s="246"/>
      <c r="X18" s="245"/>
    </row>
    <row r="19" spans="2:27" ht="15" customHeight="1" x14ac:dyDescent="0.2">
      <c r="B19" s="627" t="s">
        <v>48</v>
      </c>
      <c r="C19" s="628"/>
      <c r="D19" s="628"/>
      <c r="E19" s="628"/>
      <c r="F19" s="629"/>
      <c r="G19" s="365">
        <v>11815</v>
      </c>
      <c r="H19" s="366">
        <v>8790</v>
      </c>
      <c r="I19" s="367">
        <f>G19+H19</f>
        <v>20605</v>
      </c>
      <c r="J19" s="365">
        <v>139</v>
      </c>
      <c r="K19" s="366">
        <v>94</v>
      </c>
      <c r="L19" s="367">
        <f>J19+K19</f>
        <v>233</v>
      </c>
      <c r="M19" s="368">
        <f>I19+L19</f>
        <v>20838</v>
      </c>
      <c r="N19" s="370">
        <f t="shared" si="0"/>
        <v>0.6327199854253962</v>
      </c>
      <c r="O19" s="246"/>
      <c r="P19" s="245"/>
      <c r="Q19" s="246"/>
      <c r="R19" s="245"/>
      <c r="S19" s="246"/>
      <c r="T19" s="245"/>
      <c r="U19" s="246"/>
      <c r="V19" s="245"/>
      <c r="W19" s="246"/>
      <c r="X19" s="245"/>
    </row>
    <row r="20" spans="2:27" ht="15" customHeight="1" thickBot="1" x14ac:dyDescent="0.25">
      <c r="B20" s="618" t="s">
        <v>29</v>
      </c>
      <c r="C20" s="619"/>
      <c r="D20" s="619"/>
      <c r="E20" s="619"/>
      <c r="F20" s="620"/>
      <c r="G20" s="371">
        <f t="shared" ref="G20:M20" si="1">SUM(G15:G19)</f>
        <v>18745</v>
      </c>
      <c r="H20" s="372">
        <f t="shared" si="1"/>
        <v>13348</v>
      </c>
      <c r="I20" s="373">
        <f t="shared" si="1"/>
        <v>32093</v>
      </c>
      <c r="J20" s="371">
        <f t="shared" si="1"/>
        <v>504</v>
      </c>
      <c r="K20" s="372">
        <f t="shared" si="1"/>
        <v>337</v>
      </c>
      <c r="L20" s="373">
        <f t="shared" si="1"/>
        <v>841</v>
      </c>
      <c r="M20" s="186">
        <f t="shared" si="1"/>
        <v>32934</v>
      </c>
      <c r="N20" s="374">
        <f t="shared" si="0"/>
        <v>1</v>
      </c>
      <c r="O20" s="246"/>
      <c r="P20" s="245"/>
      <c r="Q20" s="246"/>
      <c r="R20" s="245"/>
      <c r="S20" s="246"/>
      <c r="T20" s="245"/>
      <c r="U20" s="246"/>
      <c r="V20" s="245"/>
      <c r="W20" s="246"/>
      <c r="X20" s="245"/>
    </row>
    <row r="21" spans="2:27" ht="15" customHeight="1" x14ac:dyDescent="0.2">
      <c r="B21" s="65" t="s">
        <v>143</v>
      </c>
      <c r="C21" s="240"/>
      <c r="D21" s="240"/>
      <c r="E21" s="240"/>
      <c r="F21" s="240"/>
      <c r="G21" s="241"/>
      <c r="H21" s="242"/>
      <c r="I21" s="242"/>
      <c r="J21" s="243"/>
      <c r="K21" s="242"/>
      <c r="L21" s="242"/>
      <c r="M21" s="243"/>
      <c r="N21" s="243"/>
      <c r="O21" s="243"/>
      <c r="P21" s="244"/>
      <c r="Q21" s="245"/>
      <c r="R21" s="246"/>
      <c r="S21" s="245"/>
      <c r="T21" s="246"/>
      <c r="U21" s="245"/>
      <c r="V21" s="246"/>
      <c r="W21" s="245"/>
      <c r="X21" s="246"/>
      <c r="Y21" s="245"/>
      <c r="Z21" s="246"/>
      <c r="AA21" s="245"/>
    </row>
    <row r="22" spans="2:27" ht="15" customHeight="1" x14ac:dyDescent="0.2">
      <c r="B22" s="228" t="s">
        <v>144</v>
      </c>
      <c r="C22" s="240"/>
      <c r="D22" s="240"/>
      <c r="E22" s="240"/>
      <c r="F22" s="240"/>
      <c r="G22" s="241"/>
      <c r="H22" s="242"/>
      <c r="I22" s="242"/>
      <c r="J22" s="243"/>
      <c r="K22" s="242"/>
      <c r="L22" s="242"/>
      <c r="M22" s="243"/>
      <c r="N22" s="243"/>
      <c r="O22" s="243"/>
      <c r="P22" s="244"/>
      <c r="Q22" s="245"/>
      <c r="R22" s="246"/>
      <c r="S22" s="245"/>
      <c r="T22" s="246"/>
      <c r="U22" s="245"/>
      <c r="V22" s="246"/>
      <c r="W22" s="245"/>
      <c r="X22" s="246"/>
      <c r="Y22" s="245"/>
      <c r="Z22" s="246"/>
      <c r="AA22" s="245"/>
    </row>
    <row r="23" spans="2:27" ht="10.5" customHeight="1" x14ac:dyDescent="0.2">
      <c r="B23" s="228"/>
      <c r="C23" s="240"/>
      <c r="D23" s="240"/>
      <c r="E23" s="240"/>
      <c r="F23" s="240"/>
      <c r="G23" s="241"/>
      <c r="H23" s="242"/>
      <c r="I23" s="242"/>
      <c r="J23" s="243"/>
      <c r="K23" s="242"/>
      <c r="L23" s="242"/>
      <c r="M23" s="243"/>
      <c r="N23" s="243"/>
      <c r="O23" s="243"/>
      <c r="P23" s="244"/>
      <c r="Q23" s="245"/>
      <c r="R23" s="246"/>
      <c r="S23" s="245"/>
      <c r="T23" s="246"/>
      <c r="U23" s="245"/>
      <c r="V23" s="246"/>
      <c r="W23" s="245"/>
      <c r="X23" s="246"/>
      <c r="Y23" s="245"/>
      <c r="Z23" s="246"/>
      <c r="AA23" s="245"/>
    </row>
    <row r="24" spans="2:27" ht="10.5" customHeight="1" x14ac:dyDescent="0.2">
      <c r="B24" s="240"/>
      <c r="C24" s="240"/>
      <c r="D24" s="240"/>
      <c r="E24" s="240"/>
      <c r="F24" s="240"/>
      <c r="G24" s="241"/>
      <c r="H24" s="242"/>
      <c r="I24" s="242"/>
      <c r="J24" s="243"/>
      <c r="K24" s="242"/>
      <c r="L24" s="242"/>
      <c r="M24" s="243"/>
      <c r="N24" s="243"/>
      <c r="O24" s="243"/>
      <c r="P24" s="244"/>
      <c r="Q24" s="245"/>
      <c r="R24" s="246"/>
      <c r="S24" s="245"/>
      <c r="T24" s="246"/>
      <c r="U24" s="245"/>
      <c r="V24" s="246"/>
      <c r="W24" s="245"/>
      <c r="X24" s="246"/>
      <c r="Y24" s="245"/>
      <c r="Z24" s="246"/>
      <c r="AA24" s="245"/>
    </row>
    <row r="25" spans="2:27" ht="10.5" customHeight="1" x14ac:dyDescent="0.2">
      <c r="B25" s="240"/>
      <c r="C25" s="240"/>
      <c r="D25" s="240"/>
      <c r="E25" s="240"/>
      <c r="F25" s="240"/>
      <c r="G25" s="241"/>
      <c r="H25" s="242"/>
      <c r="I25" s="242"/>
      <c r="J25" s="243"/>
      <c r="K25" s="242"/>
      <c r="L25" s="242"/>
      <c r="M25" s="243"/>
      <c r="N25" s="243"/>
      <c r="O25" s="243"/>
      <c r="P25" s="244"/>
      <c r="Q25" s="245"/>
      <c r="R25" s="246"/>
      <c r="S25" s="245"/>
      <c r="T25" s="246"/>
      <c r="U25" s="245"/>
      <c r="V25" s="246"/>
      <c r="W25" s="245"/>
      <c r="X25" s="246"/>
      <c r="Y25" s="245"/>
      <c r="Z25" s="246"/>
      <c r="AA25" s="245"/>
    </row>
    <row r="26" spans="2:27" ht="10.5" customHeight="1" x14ac:dyDescent="0.2">
      <c r="B26" s="240"/>
      <c r="C26" s="240"/>
      <c r="D26" s="240"/>
      <c r="E26" s="240"/>
      <c r="F26" s="240"/>
      <c r="G26" s="241"/>
      <c r="H26" s="242"/>
      <c r="I26" s="242"/>
      <c r="J26" s="243"/>
      <c r="K26" s="242"/>
      <c r="L26" s="242"/>
      <c r="M26" s="243"/>
      <c r="N26" s="243"/>
      <c r="O26" s="243"/>
      <c r="P26" s="244"/>
      <c r="Q26" s="245"/>
      <c r="R26" s="246"/>
      <c r="S26" s="245"/>
      <c r="T26" s="246"/>
      <c r="U26" s="245"/>
      <c r="V26" s="246"/>
      <c r="W26" s="245"/>
      <c r="X26" s="246"/>
      <c r="Y26" s="245"/>
      <c r="Z26" s="246"/>
      <c r="AA26" s="245"/>
    </row>
    <row r="27" spans="2:27" ht="10.5" customHeight="1" x14ac:dyDescent="0.2">
      <c r="B27" s="240"/>
      <c r="C27" s="240"/>
      <c r="D27" s="240"/>
      <c r="E27" s="240"/>
      <c r="F27" s="240"/>
      <c r="G27" s="241"/>
      <c r="H27" s="242"/>
      <c r="I27" s="242"/>
      <c r="J27" s="243"/>
      <c r="K27" s="242"/>
      <c r="L27" s="242"/>
      <c r="M27" s="243"/>
      <c r="N27" s="243"/>
      <c r="O27" s="243"/>
      <c r="P27" s="244"/>
      <c r="Q27" s="245"/>
      <c r="R27" s="246"/>
      <c r="S27" s="245"/>
      <c r="T27" s="246"/>
      <c r="U27" s="245"/>
      <c r="V27" s="246"/>
      <c r="W27" s="245"/>
      <c r="X27" s="246"/>
      <c r="Y27" s="245"/>
      <c r="Z27" s="246"/>
      <c r="AA27" s="245"/>
    </row>
    <row r="28" spans="2:27" ht="10.5" customHeight="1" x14ac:dyDescent="0.2">
      <c r="B28" s="240"/>
      <c r="C28" s="240"/>
      <c r="D28" s="240"/>
      <c r="E28" s="240"/>
      <c r="F28" s="240"/>
      <c r="G28" s="241"/>
      <c r="H28" s="242"/>
      <c r="I28" s="242"/>
      <c r="J28" s="243"/>
      <c r="K28" s="242"/>
      <c r="L28" s="242"/>
      <c r="M28" s="243"/>
      <c r="N28" s="243"/>
      <c r="O28" s="243"/>
      <c r="P28" s="244"/>
      <c r="Q28" s="245"/>
      <c r="R28" s="246"/>
      <c r="S28" s="245"/>
      <c r="T28" s="246"/>
      <c r="U28" s="245"/>
      <c r="V28" s="246"/>
      <c r="W28" s="245"/>
      <c r="X28" s="246"/>
      <c r="Y28" s="245"/>
      <c r="Z28" s="246"/>
      <c r="AA28" s="245"/>
    </row>
    <row r="29" spans="2:27" ht="10.5" customHeight="1" x14ac:dyDescent="0.2">
      <c r="B29" s="240"/>
      <c r="C29" s="240"/>
      <c r="D29" s="240"/>
      <c r="E29" s="240"/>
      <c r="F29" s="240"/>
      <c r="G29" s="241"/>
      <c r="H29" s="242"/>
      <c r="I29" s="242"/>
      <c r="J29" s="243"/>
      <c r="K29" s="242"/>
      <c r="L29" s="242"/>
      <c r="M29" s="243"/>
      <c r="N29" s="243"/>
      <c r="O29" s="243"/>
      <c r="P29" s="244"/>
      <c r="Q29" s="245"/>
      <c r="R29" s="246"/>
      <c r="S29" s="245"/>
      <c r="T29" s="246"/>
      <c r="U29" s="245"/>
      <c r="V29" s="246"/>
      <c r="W29" s="245"/>
      <c r="X29" s="246"/>
      <c r="Y29" s="245"/>
      <c r="Z29" s="246"/>
      <c r="AA29" s="245"/>
    </row>
    <row r="30" spans="2:27" ht="10.5" customHeight="1" x14ac:dyDescent="0.2">
      <c r="B30" s="240"/>
      <c r="C30" s="240"/>
      <c r="D30" s="240"/>
      <c r="E30" s="240"/>
      <c r="F30" s="240"/>
      <c r="G30" s="241"/>
      <c r="H30" s="242"/>
      <c r="I30" s="242"/>
      <c r="J30" s="243"/>
      <c r="K30" s="242"/>
      <c r="L30" s="242"/>
      <c r="M30" s="243"/>
      <c r="N30" s="243"/>
      <c r="O30" s="243"/>
      <c r="P30" s="244"/>
      <c r="Q30" s="245"/>
      <c r="R30" s="246"/>
      <c r="S30" s="245"/>
      <c r="T30" s="246"/>
      <c r="U30" s="245"/>
      <c r="V30" s="246"/>
      <c r="W30" s="245"/>
      <c r="X30" s="246"/>
      <c r="Y30" s="245"/>
      <c r="Z30" s="246"/>
      <c r="AA30" s="245"/>
    </row>
    <row r="31" spans="2:27" ht="10.5" customHeight="1" x14ac:dyDescent="0.2">
      <c r="B31" s="240"/>
      <c r="C31" s="240"/>
      <c r="D31" s="240"/>
      <c r="E31" s="240"/>
      <c r="F31" s="240"/>
      <c r="G31" s="241"/>
      <c r="H31" s="242"/>
      <c r="I31" s="242"/>
      <c r="J31" s="243"/>
      <c r="K31" s="242"/>
      <c r="L31" s="242"/>
      <c r="M31" s="243"/>
      <c r="N31" s="243"/>
      <c r="O31" s="243"/>
      <c r="P31" s="244"/>
      <c r="Q31" s="245"/>
      <c r="R31" s="246"/>
      <c r="S31" s="245"/>
      <c r="T31" s="246"/>
      <c r="U31" s="245"/>
      <c r="V31" s="246"/>
      <c r="W31" s="245"/>
      <c r="X31" s="246"/>
      <c r="Y31" s="245"/>
      <c r="Z31" s="246"/>
      <c r="AA31" s="245"/>
    </row>
    <row r="32" spans="2:27" ht="10.5" customHeight="1" x14ac:dyDescent="0.2">
      <c r="B32" s="240"/>
      <c r="C32" s="240"/>
      <c r="D32" s="240"/>
      <c r="E32" s="240"/>
      <c r="F32" s="240"/>
      <c r="G32" s="241"/>
      <c r="H32" s="242"/>
      <c r="I32" s="242"/>
      <c r="J32" s="243"/>
      <c r="K32" s="242"/>
      <c r="L32" s="242"/>
      <c r="M32" s="243"/>
      <c r="N32" s="243"/>
      <c r="O32" s="243"/>
      <c r="P32" s="244"/>
      <c r="Q32" s="245"/>
      <c r="R32" s="246"/>
      <c r="S32" s="245"/>
      <c r="T32" s="246"/>
      <c r="U32" s="245"/>
      <c r="V32" s="246"/>
      <c r="W32" s="245"/>
      <c r="X32" s="246"/>
      <c r="Y32" s="245"/>
      <c r="Z32" s="246"/>
      <c r="AA32" s="245"/>
    </row>
    <row r="33" spans="2:27" ht="10.5" customHeight="1" x14ac:dyDescent="0.2">
      <c r="B33" s="240"/>
      <c r="C33" s="240"/>
      <c r="D33" s="240"/>
      <c r="E33" s="240"/>
      <c r="F33" s="240"/>
      <c r="G33" s="241"/>
      <c r="H33" s="242"/>
      <c r="I33" s="242"/>
      <c r="J33" s="243"/>
      <c r="K33" s="242"/>
      <c r="L33" s="242"/>
      <c r="M33" s="243"/>
      <c r="N33" s="243"/>
      <c r="O33" s="243"/>
      <c r="P33" s="244"/>
      <c r="Q33" s="245"/>
      <c r="R33" s="246"/>
      <c r="S33" s="245"/>
      <c r="T33" s="246"/>
      <c r="U33" s="245"/>
      <c r="V33" s="246"/>
      <c r="W33" s="245"/>
      <c r="X33" s="246"/>
      <c r="Y33" s="245"/>
      <c r="Z33" s="246"/>
      <c r="AA33" s="245"/>
    </row>
    <row r="34" spans="2:27" ht="10.5" customHeight="1" x14ac:dyDescent="0.2">
      <c r="B34" s="240"/>
      <c r="C34" s="240"/>
      <c r="D34" s="240"/>
      <c r="E34" s="240"/>
      <c r="F34" s="240"/>
      <c r="G34" s="241"/>
      <c r="H34" s="242"/>
      <c r="I34" s="242"/>
      <c r="J34" s="243"/>
      <c r="K34" s="242"/>
      <c r="L34" s="242"/>
      <c r="M34" s="243"/>
      <c r="N34" s="243"/>
      <c r="O34" s="243"/>
      <c r="P34" s="244"/>
      <c r="Q34" s="245"/>
      <c r="R34" s="246"/>
      <c r="S34" s="245"/>
      <c r="T34" s="246"/>
      <c r="U34" s="245"/>
      <c r="V34" s="246"/>
      <c r="W34" s="245"/>
      <c r="X34" s="246"/>
      <c r="Y34" s="245"/>
      <c r="Z34" s="246"/>
      <c r="AA34" s="245"/>
    </row>
    <row r="35" spans="2:27" ht="10.5" customHeight="1" x14ac:dyDescent="0.2">
      <c r="B35" s="240"/>
      <c r="C35" s="240"/>
      <c r="D35" s="240"/>
      <c r="E35" s="240"/>
      <c r="F35" s="240"/>
      <c r="G35" s="241"/>
      <c r="H35" s="242"/>
      <c r="I35" s="242"/>
      <c r="J35" s="243"/>
      <c r="K35" s="242"/>
      <c r="L35" s="242"/>
      <c r="M35" s="243"/>
      <c r="N35" s="243"/>
      <c r="O35" s="243"/>
      <c r="P35" s="244"/>
      <c r="Q35" s="245"/>
      <c r="R35" s="246"/>
      <c r="S35" s="245"/>
      <c r="T35" s="246"/>
      <c r="U35" s="245"/>
      <c r="V35" s="246"/>
      <c r="W35" s="245"/>
      <c r="X35" s="246"/>
      <c r="Y35" s="245"/>
      <c r="Z35" s="246"/>
      <c r="AA35" s="245"/>
    </row>
    <row r="36" spans="2:27" ht="10.5" customHeight="1" x14ac:dyDescent="0.2">
      <c r="B36" s="240"/>
      <c r="C36" s="240"/>
      <c r="D36" s="240"/>
      <c r="E36" s="240"/>
      <c r="F36" s="240"/>
      <c r="G36" s="241"/>
      <c r="H36" s="242"/>
      <c r="I36" s="242"/>
      <c r="J36" s="243"/>
      <c r="K36" s="242"/>
      <c r="L36" s="242"/>
      <c r="M36" s="243"/>
      <c r="N36" s="243"/>
      <c r="O36" s="243"/>
      <c r="P36" s="244"/>
      <c r="Q36" s="245"/>
      <c r="R36" s="246"/>
      <c r="S36" s="245"/>
      <c r="T36" s="246"/>
      <c r="U36" s="245"/>
      <c r="V36" s="246"/>
      <c r="W36" s="245"/>
      <c r="X36" s="246"/>
      <c r="Y36" s="245"/>
      <c r="Z36" s="246"/>
      <c r="AA36" s="245"/>
    </row>
    <row r="37" spans="2:27" ht="10.5" customHeight="1" x14ac:dyDescent="0.2">
      <c r="B37" s="240"/>
      <c r="C37" s="240"/>
      <c r="D37" s="240"/>
      <c r="E37" s="240"/>
      <c r="F37" s="240"/>
      <c r="G37" s="241"/>
      <c r="H37" s="242"/>
      <c r="I37" s="242"/>
      <c r="J37" s="243"/>
      <c r="K37" s="242"/>
      <c r="L37" s="242"/>
      <c r="M37" s="243"/>
      <c r="N37" s="243"/>
      <c r="O37" s="243"/>
      <c r="P37" s="244"/>
      <c r="Q37" s="245"/>
      <c r="R37" s="246"/>
      <c r="S37" s="245"/>
      <c r="T37" s="246"/>
      <c r="U37" s="245"/>
      <c r="V37" s="246"/>
      <c r="W37" s="245"/>
      <c r="X37" s="246"/>
      <c r="Y37" s="245"/>
      <c r="Z37" s="246"/>
      <c r="AA37" s="245"/>
    </row>
    <row r="38" spans="2:27" ht="10.5" customHeight="1" x14ac:dyDescent="0.2">
      <c r="B38" s="240"/>
      <c r="C38" s="240"/>
      <c r="D38" s="240"/>
      <c r="E38" s="240"/>
      <c r="F38" s="240"/>
      <c r="G38" s="241"/>
      <c r="H38" s="242"/>
      <c r="I38" s="242"/>
      <c r="J38" s="243"/>
      <c r="K38" s="242"/>
      <c r="L38" s="242"/>
      <c r="M38" s="243"/>
      <c r="N38" s="243"/>
      <c r="O38" s="243"/>
      <c r="P38" s="244"/>
      <c r="Q38" s="245"/>
      <c r="R38" s="246"/>
      <c r="S38" s="245"/>
      <c r="T38" s="246"/>
      <c r="U38" s="245"/>
      <c r="V38" s="246"/>
      <c r="W38" s="245"/>
      <c r="X38" s="246"/>
      <c r="Y38" s="245"/>
      <c r="Z38" s="246"/>
      <c r="AA38" s="245"/>
    </row>
    <row r="39" spans="2:27" ht="10.5" customHeight="1" x14ac:dyDescent="0.2">
      <c r="B39" s="240"/>
      <c r="C39" s="240"/>
      <c r="D39" s="240"/>
      <c r="E39" s="240"/>
      <c r="F39" s="240"/>
      <c r="G39" s="241"/>
      <c r="H39" s="242"/>
      <c r="I39" s="242"/>
      <c r="J39" s="243"/>
      <c r="K39" s="242"/>
      <c r="L39" s="242"/>
      <c r="M39" s="243"/>
      <c r="N39" s="243"/>
      <c r="O39" s="243"/>
      <c r="P39" s="244"/>
      <c r="Q39" s="245"/>
      <c r="R39" s="246"/>
      <c r="S39" s="245"/>
      <c r="T39" s="246"/>
      <c r="U39" s="245"/>
      <c r="V39" s="246"/>
      <c r="W39" s="245"/>
      <c r="X39" s="246"/>
      <c r="Y39" s="245"/>
      <c r="Z39" s="246"/>
      <c r="AA39" s="245"/>
    </row>
    <row r="40" spans="2:27" ht="10.5" customHeight="1" x14ac:dyDescent="0.2">
      <c r="B40" s="240"/>
      <c r="C40" s="240"/>
      <c r="D40" s="240"/>
      <c r="E40" s="240"/>
      <c r="F40" s="240"/>
      <c r="G40" s="241"/>
      <c r="H40" s="242"/>
      <c r="I40" s="242"/>
      <c r="J40" s="243"/>
      <c r="K40" s="242"/>
      <c r="L40" s="242"/>
      <c r="M40" s="243"/>
      <c r="N40" s="243"/>
      <c r="O40" s="243"/>
      <c r="P40" s="244"/>
      <c r="Q40" s="245"/>
      <c r="R40" s="246"/>
      <c r="S40" s="245"/>
      <c r="T40" s="246"/>
      <c r="U40" s="245"/>
      <c r="V40" s="246"/>
      <c r="W40" s="245"/>
      <c r="X40" s="246"/>
      <c r="Y40" s="245"/>
      <c r="Z40" s="246"/>
      <c r="AA40" s="245"/>
    </row>
    <row r="41" spans="2:27" ht="10.5" customHeight="1" x14ac:dyDescent="0.2">
      <c r="B41" s="240"/>
      <c r="C41" s="240"/>
      <c r="D41" s="240"/>
      <c r="E41" s="240"/>
      <c r="F41" s="240"/>
      <c r="G41" s="241"/>
      <c r="H41" s="242"/>
      <c r="I41" s="242"/>
      <c r="J41" s="243"/>
      <c r="K41" s="242"/>
      <c r="L41" s="242"/>
      <c r="M41" s="243"/>
      <c r="N41" s="243"/>
      <c r="O41" s="243"/>
      <c r="P41" s="244"/>
      <c r="Q41" s="245"/>
      <c r="R41" s="246"/>
      <c r="S41" s="245"/>
      <c r="T41" s="246"/>
      <c r="U41" s="245"/>
      <c r="V41" s="246"/>
      <c r="W41" s="245"/>
      <c r="X41" s="246"/>
      <c r="Y41" s="245"/>
      <c r="Z41" s="246"/>
      <c r="AA41" s="245"/>
    </row>
    <row r="42" spans="2:27" ht="10.5" customHeight="1" x14ac:dyDescent="0.2">
      <c r="G42" s="241"/>
    </row>
    <row r="43" spans="2:27" ht="10.5" customHeight="1" x14ac:dyDescent="0.2">
      <c r="G43" s="241"/>
    </row>
    <row r="44" spans="2:27" ht="10.5" customHeight="1" x14ac:dyDescent="0.2">
      <c r="G44" s="241"/>
    </row>
    <row r="45" spans="2:27" ht="10.5" customHeight="1" x14ac:dyDescent="0.2"/>
    <row r="46" spans="2:27" ht="10.5" customHeight="1" x14ac:dyDescent="0.2">
      <c r="B46" s="103"/>
      <c r="G46" s="12"/>
    </row>
    <row r="47" spans="2:27" ht="10.5" customHeight="1" x14ac:dyDescent="0.2">
      <c r="B47" s="103"/>
      <c r="G47" s="103"/>
      <c r="H47" s="103"/>
      <c r="I47" s="12"/>
      <c r="J47" s="103"/>
      <c r="K47" s="103"/>
    </row>
    <row r="48" spans="2:27" ht="10.5" customHeight="1" x14ac:dyDescent="0.2">
      <c r="B48" s="103"/>
      <c r="G48" s="41"/>
      <c r="H48" s="12"/>
      <c r="I48" s="12"/>
      <c r="J48" s="12"/>
      <c r="K48" s="12"/>
    </row>
    <row r="49" spans="2:11" ht="10.5" customHeight="1" x14ac:dyDescent="0.2">
      <c r="B49" s="103"/>
      <c r="G49" s="41"/>
      <c r="H49" s="12"/>
      <c r="I49" s="12"/>
      <c r="J49" s="12"/>
      <c r="K49" s="12"/>
    </row>
    <row r="50" spans="2:11" ht="10.5" customHeight="1" x14ac:dyDescent="0.2">
      <c r="B50" s="103"/>
      <c r="G50" s="103"/>
      <c r="H50" s="103"/>
      <c r="J50" s="103"/>
      <c r="K50" s="103"/>
    </row>
    <row r="51" spans="2:11" ht="10.5" customHeight="1" x14ac:dyDescent="0.2">
      <c r="B51" s="103"/>
    </row>
    <row r="52" spans="2:11" ht="10.5" customHeight="1" x14ac:dyDescent="0.2">
      <c r="B52" s="103"/>
      <c r="G52" s="103"/>
      <c r="H52" s="103"/>
      <c r="J52" s="103"/>
      <c r="K52" s="103"/>
    </row>
    <row r="53" spans="2:11" ht="10.5" customHeight="1" x14ac:dyDescent="0.2"/>
    <row r="54" spans="2:11" ht="10.5" customHeight="1" x14ac:dyDescent="0.2">
      <c r="B54" s="103"/>
      <c r="G54" s="103"/>
      <c r="H54" s="103"/>
      <c r="J54" s="103"/>
      <c r="K54" s="103"/>
    </row>
    <row r="55" spans="2:11" ht="10.5" customHeight="1" x14ac:dyDescent="0.2">
      <c r="B55" s="103"/>
      <c r="G55" s="103"/>
      <c r="H55" s="103"/>
      <c r="J55" s="103"/>
      <c r="K55" s="103"/>
    </row>
    <row r="56" spans="2:11" ht="10.5" customHeight="1" x14ac:dyDescent="0.2">
      <c r="B56" s="103"/>
      <c r="G56" s="41"/>
      <c r="H56" s="103"/>
      <c r="J56" s="103"/>
      <c r="K56" s="103"/>
    </row>
    <row r="57" spans="2:11" ht="10.5" customHeight="1" x14ac:dyDescent="0.2">
      <c r="B57" s="103"/>
      <c r="G57" s="41"/>
      <c r="H57" s="103"/>
      <c r="J57" s="103"/>
      <c r="K57" s="103"/>
    </row>
    <row r="58" spans="2:11" ht="10.5" customHeight="1" x14ac:dyDescent="0.2">
      <c r="B58" s="103"/>
      <c r="G58" s="103"/>
      <c r="H58" s="103"/>
      <c r="J58" s="103"/>
      <c r="K58" s="103"/>
    </row>
    <row r="59" spans="2:11" ht="10.5" customHeight="1" x14ac:dyDescent="0.2">
      <c r="B59" s="103"/>
    </row>
    <row r="60" spans="2:11" ht="10.5" customHeight="1" x14ac:dyDescent="0.2">
      <c r="B60" s="103"/>
      <c r="G60" s="103"/>
      <c r="H60" s="103"/>
      <c r="J60" s="103"/>
      <c r="K60" s="103"/>
    </row>
    <row r="61" spans="2:11" ht="10.5" customHeight="1" x14ac:dyDescent="0.2"/>
    <row r="62" spans="2:11" ht="10.5" customHeight="1" x14ac:dyDescent="0.2"/>
    <row r="63" spans="2:11" ht="10.5" customHeight="1" x14ac:dyDescent="0.2"/>
    <row r="64" spans="2:11" ht="10.5" customHeight="1" x14ac:dyDescent="0.2"/>
    <row r="65" spans="6:9" ht="10.5" customHeight="1" x14ac:dyDescent="0.2"/>
    <row r="66" spans="6:9" ht="10.5" customHeight="1" x14ac:dyDescent="0.2"/>
    <row r="67" spans="6:9" ht="10.5" customHeight="1" x14ac:dyDescent="0.2">
      <c r="F67" s="12"/>
    </row>
    <row r="68" spans="6:9" ht="10.5" customHeight="1" x14ac:dyDescent="0.2">
      <c r="F68" s="12"/>
    </row>
    <row r="69" spans="6:9" ht="10.5" customHeight="1" x14ac:dyDescent="0.2">
      <c r="F69" s="12"/>
    </row>
    <row r="70" spans="6:9" ht="10.5" customHeight="1" x14ac:dyDescent="0.2">
      <c r="F70" s="12"/>
      <c r="H70" s="12"/>
      <c r="I70" s="12"/>
    </row>
    <row r="71" spans="6:9" ht="10.5" customHeight="1" x14ac:dyDescent="0.2"/>
    <row r="72" spans="6:9" ht="10.5" customHeight="1" x14ac:dyDescent="0.2"/>
    <row r="73" spans="6:9" ht="10.5" customHeight="1" x14ac:dyDescent="0.2"/>
    <row r="74" spans="6:9" ht="10.5" customHeight="1" x14ac:dyDescent="0.2"/>
    <row r="75" spans="6:9" ht="10.5" customHeight="1" x14ac:dyDescent="0.2"/>
    <row r="76" spans="6:9" ht="10.5" customHeight="1" x14ac:dyDescent="0.2"/>
    <row r="77" spans="6:9" ht="10.5" customHeight="1" x14ac:dyDescent="0.2"/>
    <row r="78" spans="6:9" ht="10.5" customHeight="1" x14ac:dyDescent="0.2"/>
    <row r="79" spans="6:9" ht="10.5" customHeight="1" x14ac:dyDescent="0.2"/>
    <row r="80" spans="6:9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</sheetData>
  <mergeCells count="11">
    <mergeCell ref="B20:F20"/>
    <mergeCell ref="B10:N10"/>
    <mergeCell ref="B11:F14"/>
    <mergeCell ref="G11:I12"/>
    <mergeCell ref="J11:L12"/>
    <mergeCell ref="M11:N13"/>
    <mergeCell ref="B15:F15"/>
    <mergeCell ref="B16:F16"/>
    <mergeCell ref="B17:F17"/>
    <mergeCell ref="B18:F18"/>
    <mergeCell ref="B19:F19"/>
  </mergeCells>
  <conditionalFormatting sqref="I15:I19">
    <cfRule type="colorScale" priority="6">
      <colorScale>
        <cfvo type="min"/>
        <cfvo type="max"/>
        <color rgb="FFFCFCFF"/>
        <color rgb="FF63BE7B"/>
      </colorScale>
    </cfRule>
  </conditionalFormatting>
  <conditionalFormatting sqref="L15:L19">
    <cfRule type="colorScale" priority="5">
      <colorScale>
        <cfvo type="min"/>
        <cfvo type="max"/>
        <color rgb="FFFCFCFF"/>
        <color rgb="FF63BE7B"/>
      </colorScale>
    </cfRule>
  </conditionalFormatting>
  <conditionalFormatting sqref="N15:N19">
    <cfRule type="colorScale" priority="4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C2E91FB6-2566-4800-B0ED-59710F8D0632}"/>
  </hyperlinks>
  <pageMargins left="0.7" right="0.7" top="0.75" bottom="0.75" header="0.3" footer="0.3"/>
  <pageSetup paperSize="9" scale="40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E13AC-F927-4B4F-8226-9761EAD74DF7}">
  <dimension ref="A1:X23"/>
  <sheetViews>
    <sheetView showGridLines="0" tabSelected="1" workbookViewId="0"/>
  </sheetViews>
  <sheetFormatPr baseColWidth="10" defaultColWidth="11.42578125" defaultRowHeight="15" x14ac:dyDescent="0.25"/>
  <cols>
    <col min="1" max="1" width="11.42578125" style="458"/>
    <col min="2" max="2" width="19.7109375" style="458" customWidth="1"/>
    <col min="3" max="7" width="11.42578125" style="458"/>
    <col min="8" max="8" width="13" style="458" customWidth="1"/>
    <col min="9" max="16384" width="11.42578125" style="458"/>
  </cols>
  <sheetData>
    <row r="1" spans="1:24" customFormat="1" ht="10.5" customHeight="1" x14ac:dyDescent="0.2">
      <c r="W1" s="41"/>
      <c r="X1" s="41"/>
    </row>
    <row r="2" spans="1:24" customFormat="1" ht="10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V2" s="41"/>
      <c r="W2" s="41"/>
    </row>
    <row r="3" spans="1:24" customFormat="1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V3" s="41"/>
      <c r="W3" s="41"/>
    </row>
    <row r="5" spans="1:24" customFormat="1" ht="12.75" x14ac:dyDescent="0.2">
      <c r="A5" s="460" t="s">
        <v>85</v>
      </c>
    </row>
    <row r="7" spans="1:24" ht="15.75" thickBot="1" x14ac:dyDescent="0.3"/>
    <row r="8" spans="1:24" ht="15.75" thickBot="1" x14ac:dyDescent="0.3">
      <c r="B8" s="463" t="s">
        <v>2</v>
      </c>
      <c r="C8" s="464"/>
      <c r="D8" s="464"/>
      <c r="E8" s="464"/>
      <c r="F8" s="464"/>
      <c r="G8" s="464"/>
      <c r="H8" s="464"/>
      <c r="I8" s="464"/>
      <c r="J8" s="465"/>
    </row>
    <row r="9" spans="1:24" ht="15.75" thickBot="1" x14ac:dyDescent="0.3">
      <c r="B9" s="466" t="s">
        <v>81</v>
      </c>
      <c r="C9" s="468" t="s">
        <v>4</v>
      </c>
      <c r="D9" s="468"/>
      <c r="E9" s="468" t="s">
        <v>5</v>
      </c>
      <c r="F9" s="468"/>
      <c r="G9" s="468" t="s">
        <v>6</v>
      </c>
      <c r="H9" s="468"/>
      <c r="I9" s="468" t="s">
        <v>7</v>
      </c>
      <c r="J9" s="469"/>
    </row>
    <row r="10" spans="1:24" ht="15.75" thickBot="1" x14ac:dyDescent="0.3">
      <c r="B10" s="466"/>
      <c r="C10" s="468"/>
      <c r="D10" s="468"/>
      <c r="E10" s="468"/>
      <c r="F10" s="468"/>
      <c r="G10" s="468"/>
      <c r="H10" s="468"/>
      <c r="I10" s="468"/>
      <c r="J10" s="469"/>
    </row>
    <row r="11" spans="1:24" ht="15.75" thickBot="1" x14ac:dyDescent="0.3">
      <c r="B11" s="466"/>
      <c r="C11" s="468"/>
      <c r="D11" s="468"/>
      <c r="E11" s="468"/>
      <c r="F11" s="468"/>
      <c r="G11" s="468"/>
      <c r="H11" s="468"/>
      <c r="I11" s="468"/>
      <c r="J11" s="469"/>
    </row>
    <row r="12" spans="1:24" x14ac:dyDescent="0.25">
      <c r="B12" s="467"/>
      <c r="C12" s="21" t="s">
        <v>8</v>
      </c>
      <c r="D12" s="21" t="s">
        <v>63</v>
      </c>
      <c r="E12" s="21" t="s">
        <v>8</v>
      </c>
      <c r="F12" s="21" t="s">
        <v>63</v>
      </c>
      <c r="G12" s="21" t="s">
        <v>8</v>
      </c>
      <c r="H12" s="21" t="s">
        <v>63</v>
      </c>
      <c r="I12" s="21" t="s">
        <v>8</v>
      </c>
      <c r="J12" s="22" t="s">
        <v>10</v>
      </c>
    </row>
    <row r="13" spans="1:24" x14ac:dyDescent="0.25">
      <c r="B13" s="28" t="s">
        <v>122</v>
      </c>
      <c r="C13" s="29">
        <v>1179</v>
      </c>
      <c r="D13" s="30">
        <f>$C$13/$C$15</f>
        <v>0.22725520431765614</v>
      </c>
      <c r="E13" s="29">
        <v>286</v>
      </c>
      <c r="F13" s="30">
        <f>$E$13/$E$15</f>
        <v>0.19656357388316151</v>
      </c>
      <c r="G13" s="29">
        <v>52</v>
      </c>
      <c r="H13" s="30">
        <f>$G$13/$G$15</f>
        <v>0.27659574468085107</v>
      </c>
      <c r="I13" s="31">
        <f t="shared" ref="I13:I14" si="0">C13+E13+G13</f>
        <v>1517</v>
      </c>
      <c r="J13" s="32">
        <f>I13/I15</f>
        <v>0.22207583077148293</v>
      </c>
    </row>
    <row r="14" spans="1:24" ht="15.75" thickBot="1" x14ac:dyDescent="0.3">
      <c r="B14" s="28" t="s">
        <v>123</v>
      </c>
      <c r="C14" s="29">
        <v>4009</v>
      </c>
      <c r="D14" s="30">
        <f>C14/C15</f>
        <v>0.77274479568234389</v>
      </c>
      <c r="E14" s="29">
        <v>1169</v>
      </c>
      <c r="F14" s="30">
        <f>E14/E15</f>
        <v>0.80343642611683852</v>
      </c>
      <c r="G14" s="29">
        <v>136</v>
      </c>
      <c r="H14" s="30">
        <f>G14/G15</f>
        <v>0.72340425531914898</v>
      </c>
      <c r="I14" s="31">
        <f t="shared" si="0"/>
        <v>5314</v>
      </c>
      <c r="J14" s="32">
        <f>I14/I15</f>
        <v>0.77792416922851704</v>
      </c>
    </row>
    <row r="15" spans="1:24" ht="15.75" thickBot="1" x14ac:dyDescent="0.3">
      <c r="B15" s="33" t="s">
        <v>29</v>
      </c>
      <c r="C15" s="34">
        <v>5188</v>
      </c>
      <c r="D15" s="35">
        <f>SUM(D13:D14)</f>
        <v>1</v>
      </c>
      <c r="E15" s="34">
        <v>1455</v>
      </c>
      <c r="F15" s="35">
        <f>SUM(F13:F14)</f>
        <v>1</v>
      </c>
      <c r="G15" s="34">
        <v>188</v>
      </c>
      <c r="H15" s="35">
        <f>SUM(H13:H14)</f>
        <v>1</v>
      </c>
      <c r="I15" s="36">
        <f>C15+E15+G15</f>
        <v>6831</v>
      </c>
      <c r="J15" s="35">
        <f>SUM(J13:J14)</f>
        <v>1</v>
      </c>
    </row>
    <row r="19" spans="7:9" x14ac:dyDescent="0.25">
      <c r="G19" s="459"/>
      <c r="H19" s="459"/>
      <c r="I19" s="459"/>
    </row>
    <row r="23" spans="7:9" x14ac:dyDescent="0.25">
      <c r="G23" s="459"/>
      <c r="H23" s="459"/>
      <c r="I23" s="459"/>
    </row>
  </sheetData>
  <mergeCells count="6">
    <mergeCell ref="B8:J8"/>
    <mergeCell ref="B9:B12"/>
    <mergeCell ref="C9:D11"/>
    <mergeCell ref="E9:F11"/>
    <mergeCell ref="G9:H11"/>
    <mergeCell ref="I9:J11"/>
  </mergeCells>
  <hyperlinks>
    <hyperlink ref="B2" location="Índice!A1" display="Informe censo de centros residenciales de servicios sociales" xr:uid="{617E47B1-4548-4505-96EF-CDB53166DE30}"/>
  </hyperlinks>
  <pageMargins left="0.7" right="0.7" top="0.75" bottom="0.75" header="0.3" footer="0.3"/>
  <ignoredErrors>
    <ignoredError sqref="I14:I15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2E7E-6882-4ECC-8785-C23E7E016FFE}">
  <sheetPr codeName="Hoja42">
    <tabColor theme="7" tint="0.39997558519241921"/>
    <pageSetUpPr fitToPage="1"/>
  </sheetPr>
  <dimension ref="A1:AA948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8.140625" customWidth="1"/>
    <col min="7" max="12" width="9.85546875" customWidth="1"/>
    <col min="13" max="13" width="7.42578125" customWidth="1"/>
    <col min="14" max="14" width="10.140625" customWidth="1"/>
    <col min="15" max="15" width="7.42578125" customWidth="1"/>
    <col min="16" max="16" width="10" customWidth="1"/>
    <col min="17" max="17" width="11" customWidth="1"/>
    <col min="18" max="33" width="7.42578125" customWidth="1"/>
  </cols>
  <sheetData>
    <row r="1" spans="1:27" ht="10.5" customHeight="1" x14ac:dyDescent="0.2"/>
    <row r="2" spans="1:27" ht="10.5" customHeight="1" x14ac:dyDescent="0.2">
      <c r="B2" s="1" t="s">
        <v>0</v>
      </c>
      <c r="C2" s="1"/>
      <c r="D2" s="1"/>
      <c r="E2" s="1"/>
      <c r="F2" s="1"/>
    </row>
    <row r="3" spans="1:27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7" ht="10.5" customHeight="1" x14ac:dyDescent="0.2">
      <c r="A4" s="3"/>
      <c r="B4" s="4"/>
      <c r="C4" s="4"/>
      <c r="D4" s="4"/>
      <c r="E4" s="4"/>
      <c r="F4" s="4"/>
      <c r="G4" s="74"/>
      <c r="R4" s="12"/>
    </row>
    <row r="5" spans="1:27" x14ac:dyDescent="0.2">
      <c r="A5" s="460" t="s">
        <v>112</v>
      </c>
    </row>
    <row r="6" spans="1:27" ht="10.5" customHeight="1" x14ac:dyDescent="0.2">
      <c r="A6" s="3"/>
      <c r="B6" s="4"/>
      <c r="C6" s="4"/>
      <c r="D6" s="4"/>
      <c r="E6" s="4"/>
      <c r="F6" s="4"/>
      <c r="G6" s="74"/>
      <c r="R6" s="4"/>
      <c r="S6" s="4"/>
      <c r="T6" s="4"/>
      <c r="U6" s="4"/>
      <c r="V6" s="4"/>
    </row>
    <row r="7" spans="1:27" ht="10.5" customHeight="1" x14ac:dyDescent="0.2">
      <c r="B7" s="233"/>
      <c r="C7" s="94"/>
      <c r="D7" s="93"/>
      <c r="E7" s="94"/>
      <c r="F7" s="93"/>
      <c r="G7" s="94"/>
      <c r="H7" s="93"/>
      <c r="I7" s="94"/>
      <c r="J7" s="93"/>
      <c r="K7" s="94"/>
      <c r="L7" s="93"/>
      <c r="M7" s="94"/>
    </row>
    <row r="8" spans="1:27" ht="10.5" customHeight="1" x14ac:dyDescent="0.2">
      <c r="B8" s="42"/>
      <c r="C8" s="100"/>
      <c r="D8" s="100"/>
      <c r="E8" s="100"/>
      <c r="F8" s="100"/>
      <c r="G8" s="234"/>
      <c r="H8" s="235"/>
      <c r="I8" s="235"/>
      <c r="J8" s="236"/>
      <c r="K8" s="13"/>
      <c r="L8" s="13"/>
      <c r="M8" s="99"/>
      <c r="N8" s="237"/>
      <c r="O8" s="99"/>
      <c r="P8" s="233"/>
      <c r="Q8" s="94"/>
      <c r="R8" s="93"/>
      <c r="S8" s="94"/>
      <c r="T8" s="93"/>
      <c r="U8" s="94"/>
      <c r="V8" s="93"/>
      <c r="W8" s="94"/>
      <c r="X8" s="93"/>
      <c r="Y8" s="94"/>
      <c r="Z8" s="93"/>
      <c r="AA8" s="94"/>
    </row>
    <row r="9" spans="1:27" ht="10.5" customHeight="1" thickBot="1" x14ac:dyDescent="0.25">
      <c r="B9" s="228"/>
      <c r="C9" s="240"/>
      <c r="D9" s="240"/>
      <c r="E9" s="240"/>
      <c r="F9" s="240"/>
      <c r="G9" s="241"/>
      <c r="H9" s="242"/>
      <c r="I9" s="242"/>
      <c r="J9" s="243"/>
      <c r="K9" s="242"/>
      <c r="L9" s="242"/>
      <c r="M9" s="243"/>
      <c r="N9" s="243"/>
      <c r="O9" s="243"/>
      <c r="P9" s="244"/>
      <c r="Q9" s="245"/>
      <c r="R9" s="246"/>
      <c r="S9" s="245"/>
      <c r="T9" s="246"/>
      <c r="U9" s="245"/>
      <c r="V9" s="246"/>
      <c r="W9" s="245"/>
      <c r="X9" s="246"/>
      <c r="Y9" s="245"/>
      <c r="Z9" s="246"/>
      <c r="AA9" s="245"/>
    </row>
    <row r="10" spans="1:27" ht="15" customHeight="1" thickBot="1" x14ac:dyDescent="0.25">
      <c r="B10" s="534" t="s">
        <v>5</v>
      </c>
      <c r="C10" s="535"/>
      <c r="D10" s="535"/>
      <c r="E10" s="535"/>
      <c r="F10" s="535"/>
      <c r="G10" s="535"/>
      <c r="H10" s="535"/>
      <c r="I10" s="535"/>
      <c r="J10" s="535"/>
      <c r="K10" s="536"/>
      <c r="L10" s="246"/>
      <c r="M10" s="245"/>
      <c r="N10" s="246"/>
      <c r="O10" s="245"/>
      <c r="P10" s="246"/>
      <c r="Q10" s="245"/>
      <c r="R10" s="246"/>
      <c r="S10" s="245"/>
      <c r="T10" s="246"/>
      <c r="U10" s="245"/>
    </row>
    <row r="11" spans="1:27" ht="15" customHeight="1" thickBot="1" x14ac:dyDescent="0.25">
      <c r="B11" s="466" t="s">
        <v>40</v>
      </c>
      <c r="C11" s="484"/>
      <c r="D11" s="484"/>
      <c r="E11" s="484"/>
      <c r="F11" s="484"/>
      <c r="G11" s="468" t="s">
        <v>128</v>
      </c>
      <c r="H11" s="468"/>
      <c r="I11" s="468" t="s">
        <v>41</v>
      </c>
      <c r="J11" s="468"/>
      <c r="K11" s="552" t="s">
        <v>145</v>
      </c>
      <c r="L11" s="246"/>
      <c r="M11" s="245"/>
      <c r="N11" s="246"/>
      <c r="O11" s="245"/>
      <c r="P11" s="246"/>
      <c r="Q11" s="245"/>
      <c r="R11" s="246"/>
      <c r="S11" s="245"/>
      <c r="T11" s="246"/>
      <c r="U11" s="245"/>
    </row>
    <row r="12" spans="1:27" ht="15" customHeight="1" thickBot="1" x14ac:dyDescent="0.25">
      <c r="B12" s="466"/>
      <c r="C12" s="484"/>
      <c r="D12" s="484"/>
      <c r="E12" s="484"/>
      <c r="F12" s="484"/>
      <c r="G12" s="468"/>
      <c r="H12" s="468"/>
      <c r="I12" s="468"/>
      <c r="J12" s="468"/>
      <c r="K12" s="552"/>
      <c r="L12" s="246"/>
      <c r="M12" s="245"/>
      <c r="N12" s="246"/>
      <c r="O12" s="245"/>
      <c r="P12" s="246"/>
      <c r="Q12" s="245"/>
      <c r="R12" s="246"/>
      <c r="S12" s="245"/>
      <c r="T12" s="246"/>
      <c r="U12" s="245"/>
    </row>
    <row r="13" spans="1:27" ht="15" customHeight="1" thickBot="1" x14ac:dyDescent="0.25">
      <c r="B13" s="466"/>
      <c r="C13" s="484"/>
      <c r="D13" s="484"/>
      <c r="E13" s="484"/>
      <c r="F13" s="484"/>
      <c r="G13" s="468"/>
      <c r="H13" s="468"/>
      <c r="I13" s="468"/>
      <c r="J13" s="468"/>
      <c r="K13" s="552"/>
      <c r="L13" s="246"/>
      <c r="M13" s="245"/>
      <c r="N13" s="246"/>
      <c r="O13" s="245"/>
      <c r="P13" s="246"/>
      <c r="Q13" s="245"/>
      <c r="R13" s="246"/>
      <c r="S13" s="245"/>
      <c r="T13" s="246"/>
      <c r="U13" s="245"/>
    </row>
    <row r="14" spans="1:27" ht="15" customHeight="1" x14ac:dyDescent="0.2">
      <c r="B14" s="467"/>
      <c r="C14" s="485"/>
      <c r="D14" s="485"/>
      <c r="E14" s="485"/>
      <c r="F14" s="485"/>
      <c r="G14" s="21" t="s">
        <v>8</v>
      </c>
      <c r="H14" s="21" t="s">
        <v>10</v>
      </c>
      <c r="I14" s="21" t="s">
        <v>8</v>
      </c>
      <c r="J14" s="21" t="s">
        <v>10</v>
      </c>
      <c r="K14" s="22" t="s">
        <v>146</v>
      </c>
      <c r="L14" s="246"/>
      <c r="M14" s="245"/>
      <c r="N14" s="246"/>
      <c r="O14" s="245"/>
      <c r="P14" s="246"/>
      <c r="Q14" s="245"/>
      <c r="R14" s="246"/>
      <c r="S14" s="245"/>
      <c r="T14" s="246"/>
      <c r="U14" s="245"/>
    </row>
    <row r="15" spans="1:27" ht="15" customHeight="1" x14ac:dyDescent="0.2">
      <c r="B15" s="621" t="s">
        <v>43</v>
      </c>
      <c r="C15" s="622"/>
      <c r="D15" s="622"/>
      <c r="E15" s="622"/>
      <c r="F15" s="623"/>
      <c r="G15" s="363">
        <v>912</v>
      </c>
      <c r="H15" s="364">
        <v>2.7691747130624885E-2</v>
      </c>
      <c r="I15" s="363">
        <v>1086</v>
      </c>
      <c r="J15" s="375">
        <v>2.9030447218583763E-2</v>
      </c>
      <c r="K15" s="376">
        <v>0.83977900552486184</v>
      </c>
      <c r="L15" s="246"/>
      <c r="M15" s="245"/>
      <c r="N15" s="246"/>
      <c r="O15" s="245"/>
      <c r="P15" s="246"/>
      <c r="Q15" s="245"/>
      <c r="R15" s="246"/>
      <c r="S15" s="245"/>
      <c r="T15" s="246"/>
      <c r="U15" s="245"/>
    </row>
    <row r="16" spans="1:27" ht="15" customHeight="1" x14ac:dyDescent="0.2">
      <c r="B16" s="624" t="s">
        <v>44</v>
      </c>
      <c r="C16" s="625"/>
      <c r="D16" s="625"/>
      <c r="E16" s="625"/>
      <c r="F16" s="626"/>
      <c r="G16" s="368">
        <v>1829</v>
      </c>
      <c r="H16" s="369">
        <v>5.5535313050343107E-2</v>
      </c>
      <c r="I16" s="368">
        <v>2179</v>
      </c>
      <c r="J16" s="377">
        <v>5.8248015183511991E-2</v>
      </c>
      <c r="K16" s="378">
        <v>0.83937586048646173</v>
      </c>
      <c r="L16" s="246"/>
      <c r="M16" s="245"/>
      <c r="N16" s="246"/>
      <c r="O16" s="245"/>
      <c r="P16" s="246"/>
      <c r="Q16" s="245"/>
      <c r="R16" s="246"/>
      <c r="S16" s="245"/>
      <c r="T16" s="246"/>
      <c r="U16" s="245"/>
    </row>
    <row r="17" spans="2:27" ht="15" customHeight="1" x14ac:dyDescent="0.2">
      <c r="B17" s="624" t="s">
        <v>46</v>
      </c>
      <c r="C17" s="625"/>
      <c r="D17" s="625"/>
      <c r="E17" s="625"/>
      <c r="F17" s="626"/>
      <c r="G17" s="368">
        <v>6252</v>
      </c>
      <c r="H17" s="369">
        <v>0.18983421388231009</v>
      </c>
      <c r="I17" s="368">
        <v>8541</v>
      </c>
      <c r="J17" s="377">
        <v>0.2283140420754364</v>
      </c>
      <c r="K17" s="378">
        <v>0.7319985950122937</v>
      </c>
      <c r="L17" s="246"/>
      <c r="M17" s="245"/>
      <c r="N17" s="246"/>
      <c r="O17" s="245"/>
      <c r="P17" s="246"/>
      <c r="Q17" s="245"/>
      <c r="R17" s="246"/>
      <c r="S17" s="245"/>
      <c r="T17" s="246"/>
      <c r="U17" s="245"/>
    </row>
    <row r="18" spans="2:27" ht="15" customHeight="1" x14ac:dyDescent="0.2">
      <c r="B18" s="624" t="s">
        <v>47</v>
      </c>
      <c r="C18" s="625"/>
      <c r="D18" s="625"/>
      <c r="E18" s="625"/>
      <c r="F18" s="626"/>
      <c r="G18" s="368">
        <v>3103</v>
      </c>
      <c r="H18" s="369">
        <v>9.4218740511325685E-2</v>
      </c>
      <c r="I18" s="368">
        <v>3370</v>
      </c>
      <c r="J18" s="377">
        <v>9.0085273597262691E-2</v>
      </c>
      <c r="K18" s="378">
        <v>0.92077151335311569</v>
      </c>
      <c r="L18" s="246"/>
      <c r="M18" s="245"/>
      <c r="N18" s="246"/>
      <c r="O18" s="245"/>
      <c r="P18" s="246"/>
      <c r="Q18" s="245"/>
      <c r="R18" s="246"/>
      <c r="S18" s="245"/>
      <c r="T18" s="246"/>
      <c r="U18" s="245"/>
    </row>
    <row r="19" spans="2:27" ht="15" customHeight="1" x14ac:dyDescent="0.2">
      <c r="B19" s="627" t="s">
        <v>48</v>
      </c>
      <c r="C19" s="628"/>
      <c r="D19" s="628"/>
      <c r="E19" s="628"/>
      <c r="F19" s="629"/>
      <c r="G19" s="368">
        <v>20838</v>
      </c>
      <c r="H19" s="370">
        <v>0.6327199854253962</v>
      </c>
      <c r="I19" s="368">
        <v>22233</v>
      </c>
      <c r="J19" s="379">
        <v>0.59432222192520512</v>
      </c>
      <c r="K19" s="378">
        <v>0.93725543111590881</v>
      </c>
      <c r="L19" s="246"/>
      <c r="M19" s="245"/>
      <c r="N19" s="246"/>
      <c r="O19" s="245"/>
      <c r="P19" s="246"/>
      <c r="Q19" s="245"/>
      <c r="R19" s="246"/>
      <c r="S19" s="245"/>
      <c r="T19" s="246"/>
      <c r="U19" s="245"/>
    </row>
    <row r="20" spans="2:27" ht="15" customHeight="1" thickBot="1" x14ac:dyDescent="0.25">
      <c r="B20" s="618" t="s">
        <v>29</v>
      </c>
      <c r="C20" s="619"/>
      <c r="D20" s="619"/>
      <c r="E20" s="619"/>
      <c r="F20" s="620"/>
      <c r="G20" s="186">
        <v>32934</v>
      </c>
      <c r="H20" s="374">
        <v>1</v>
      </c>
      <c r="I20" s="186">
        <v>37409</v>
      </c>
      <c r="J20" s="374">
        <v>1</v>
      </c>
      <c r="K20" s="380">
        <v>0.88037638001550433</v>
      </c>
      <c r="L20" s="246"/>
      <c r="M20" s="245"/>
      <c r="N20" s="246"/>
      <c r="O20" s="245"/>
      <c r="P20" s="246"/>
      <c r="Q20" s="245"/>
      <c r="R20" s="246"/>
      <c r="S20" s="245"/>
      <c r="T20" s="246"/>
      <c r="U20" s="245"/>
    </row>
    <row r="21" spans="2:27" ht="15" customHeight="1" x14ac:dyDescent="0.2">
      <c r="B21" s="65" t="s">
        <v>143</v>
      </c>
      <c r="C21" s="240"/>
      <c r="D21" s="240"/>
      <c r="E21" s="240"/>
      <c r="F21" s="240"/>
      <c r="G21" s="241"/>
      <c r="H21" s="242"/>
      <c r="I21" s="242"/>
      <c r="J21" s="243"/>
      <c r="K21" s="242"/>
      <c r="L21" s="242"/>
      <c r="M21" s="243"/>
      <c r="N21" s="243"/>
      <c r="O21" s="243"/>
      <c r="P21" s="244"/>
      <c r="Q21" s="245"/>
      <c r="R21" s="246"/>
      <c r="S21" s="245"/>
      <c r="T21" s="246"/>
      <c r="U21" s="245"/>
      <c r="V21" s="246"/>
      <c r="W21" s="245"/>
      <c r="X21" s="246"/>
      <c r="Y21" s="245"/>
      <c r="Z21" s="246"/>
      <c r="AA21" s="245"/>
    </row>
    <row r="22" spans="2:27" ht="15" customHeight="1" x14ac:dyDescent="0.2">
      <c r="B22" s="228" t="s">
        <v>144</v>
      </c>
      <c r="C22" s="240"/>
      <c r="D22" s="240"/>
      <c r="E22" s="240"/>
      <c r="F22" s="240"/>
      <c r="G22" s="241"/>
      <c r="H22" s="242"/>
      <c r="I22" s="242"/>
      <c r="J22" s="243"/>
      <c r="K22" s="242"/>
      <c r="L22" s="242"/>
      <c r="M22" s="243"/>
      <c r="N22" s="243"/>
      <c r="O22" s="243"/>
      <c r="P22" s="244"/>
      <c r="Q22" s="245"/>
      <c r="R22" s="246"/>
      <c r="S22" s="245"/>
      <c r="T22" s="246"/>
      <c r="U22" s="245"/>
      <c r="V22" s="246"/>
      <c r="W22" s="245"/>
      <c r="X22" s="246"/>
      <c r="Y22" s="245"/>
      <c r="Z22" s="246"/>
      <c r="AA22" s="245"/>
    </row>
    <row r="23" spans="2:27" ht="10.5" customHeight="1" x14ac:dyDescent="0.2">
      <c r="B23" s="240"/>
      <c r="C23" s="240"/>
      <c r="D23" s="240"/>
      <c r="E23" s="240"/>
      <c r="F23" s="240"/>
      <c r="G23" s="241"/>
      <c r="H23" s="242"/>
      <c r="I23" s="242"/>
      <c r="J23" s="243"/>
      <c r="K23" s="242"/>
      <c r="L23" s="242"/>
      <c r="M23" s="243"/>
      <c r="N23" s="243"/>
      <c r="O23" s="243"/>
      <c r="P23" s="244"/>
      <c r="Q23" s="245"/>
      <c r="R23" s="246"/>
      <c r="S23" s="245"/>
      <c r="T23" s="246"/>
      <c r="U23" s="245"/>
      <c r="V23" s="246"/>
      <c r="W23" s="245"/>
      <c r="X23" s="246"/>
      <c r="Y23" s="245"/>
      <c r="Z23" s="246"/>
      <c r="AA23" s="245"/>
    </row>
    <row r="24" spans="2:27" ht="10.5" customHeight="1" x14ac:dyDescent="0.2">
      <c r="B24" s="240"/>
      <c r="C24" s="240"/>
      <c r="D24" s="240"/>
      <c r="E24" s="240"/>
      <c r="F24" s="240"/>
      <c r="G24" s="241"/>
      <c r="H24" s="242"/>
      <c r="I24" s="242"/>
      <c r="J24" s="243"/>
      <c r="K24" s="242"/>
      <c r="L24" s="242"/>
      <c r="M24" s="243"/>
      <c r="N24" s="243"/>
      <c r="O24" s="243"/>
      <c r="P24" s="244"/>
      <c r="Q24" s="245"/>
      <c r="R24" s="246"/>
      <c r="S24" s="245"/>
      <c r="T24" s="246"/>
      <c r="U24" s="245"/>
      <c r="V24" s="246"/>
      <c r="W24" s="245"/>
      <c r="X24" s="246"/>
      <c r="Y24" s="245"/>
      <c r="Z24" s="246"/>
      <c r="AA24" s="245"/>
    </row>
    <row r="25" spans="2:27" ht="10.5" customHeight="1" x14ac:dyDescent="0.2">
      <c r="B25" s="240"/>
      <c r="C25" s="240"/>
      <c r="D25" s="240"/>
      <c r="E25" s="240"/>
      <c r="F25" s="240"/>
      <c r="G25" s="241"/>
      <c r="H25" s="242"/>
      <c r="I25" s="242"/>
      <c r="J25" s="243"/>
      <c r="K25" s="242"/>
      <c r="L25" s="242"/>
      <c r="M25" s="243"/>
      <c r="N25" s="243"/>
      <c r="O25" s="243"/>
      <c r="P25" s="244"/>
      <c r="Q25" s="245"/>
      <c r="R25" s="246"/>
      <c r="S25" s="245"/>
      <c r="T25" s="246"/>
      <c r="U25" s="245"/>
      <c r="V25" s="246"/>
      <c r="W25" s="245"/>
      <c r="X25" s="246"/>
      <c r="Y25" s="245"/>
      <c r="Z25" s="246"/>
      <c r="AA25" s="245"/>
    </row>
    <row r="26" spans="2:27" ht="10.5" customHeight="1" x14ac:dyDescent="0.2">
      <c r="B26" s="240"/>
      <c r="C26" s="240"/>
      <c r="D26" s="240"/>
      <c r="E26" s="240"/>
      <c r="F26" s="240"/>
      <c r="G26" s="241"/>
      <c r="H26" s="242"/>
      <c r="I26" s="242"/>
      <c r="J26" s="243"/>
      <c r="K26" s="242"/>
      <c r="L26" s="242"/>
      <c r="M26" s="243"/>
      <c r="N26" s="243"/>
      <c r="O26" s="243"/>
      <c r="P26" s="244"/>
      <c r="Q26" s="245"/>
      <c r="R26" s="246"/>
      <c r="S26" s="245"/>
      <c r="T26" s="246"/>
      <c r="U26" s="245"/>
      <c r="V26" s="246"/>
      <c r="W26" s="245"/>
      <c r="X26" s="246"/>
      <c r="Y26" s="245"/>
      <c r="Z26" s="246"/>
      <c r="AA26" s="245"/>
    </row>
    <row r="27" spans="2:27" ht="10.5" customHeight="1" x14ac:dyDescent="0.2">
      <c r="B27" s="240"/>
      <c r="C27" s="240"/>
      <c r="D27" s="240"/>
      <c r="E27" s="240"/>
      <c r="F27" s="240"/>
      <c r="G27" s="241"/>
      <c r="H27" s="242"/>
      <c r="I27" s="242"/>
      <c r="J27" s="243"/>
      <c r="K27" s="242"/>
      <c r="L27" s="242"/>
      <c r="M27" s="243"/>
      <c r="N27" s="243"/>
      <c r="O27" s="243"/>
      <c r="P27" s="244"/>
      <c r="Q27" s="245"/>
      <c r="R27" s="246"/>
      <c r="S27" s="245"/>
      <c r="T27" s="246"/>
      <c r="U27" s="245"/>
      <c r="V27" s="246"/>
      <c r="W27" s="245"/>
      <c r="X27" s="246"/>
      <c r="Y27" s="245"/>
      <c r="Z27" s="246"/>
      <c r="AA27" s="245"/>
    </row>
    <row r="28" spans="2:27" ht="10.5" customHeight="1" x14ac:dyDescent="0.2">
      <c r="B28" s="240"/>
      <c r="C28" s="240"/>
      <c r="D28" s="240"/>
      <c r="E28" s="240"/>
      <c r="F28" s="240"/>
      <c r="G28" s="241"/>
      <c r="H28" s="242"/>
      <c r="I28" s="242"/>
      <c r="J28" s="243"/>
      <c r="K28" s="242"/>
      <c r="L28" s="242"/>
      <c r="M28" s="243"/>
      <c r="N28" s="243"/>
      <c r="O28" s="243"/>
      <c r="P28" s="244"/>
      <c r="Q28" s="245"/>
      <c r="R28" s="246"/>
      <c r="S28" s="245"/>
      <c r="T28" s="246"/>
      <c r="U28" s="245"/>
      <c r="V28" s="246"/>
      <c r="W28" s="245"/>
      <c r="X28" s="246"/>
      <c r="Y28" s="245"/>
      <c r="Z28" s="246"/>
      <c r="AA28" s="245"/>
    </row>
    <row r="29" spans="2:27" ht="10.5" customHeight="1" x14ac:dyDescent="0.2">
      <c r="B29" s="240"/>
      <c r="C29" s="240"/>
      <c r="D29" s="240"/>
      <c r="E29" s="240"/>
      <c r="F29" s="240"/>
      <c r="G29" s="241"/>
      <c r="H29" s="242"/>
      <c r="I29" s="242"/>
      <c r="J29" s="243"/>
      <c r="K29" s="242"/>
      <c r="L29" s="242"/>
      <c r="M29" s="243"/>
      <c r="N29" s="243"/>
      <c r="O29" s="243"/>
      <c r="P29" s="244"/>
      <c r="Q29" s="245"/>
      <c r="R29" s="246"/>
      <c r="S29" s="245"/>
      <c r="T29" s="246"/>
      <c r="U29" s="245"/>
      <c r="V29" s="246"/>
      <c r="W29" s="245"/>
      <c r="X29" s="246"/>
      <c r="Y29" s="245"/>
      <c r="Z29" s="246"/>
      <c r="AA29" s="245"/>
    </row>
    <row r="30" spans="2:27" ht="10.5" customHeight="1" x14ac:dyDescent="0.2">
      <c r="B30" s="240"/>
      <c r="C30" s="240"/>
      <c r="D30" s="240"/>
      <c r="E30" s="240"/>
      <c r="F30" s="240"/>
      <c r="G30" s="241"/>
      <c r="H30" s="242"/>
      <c r="I30" s="242"/>
      <c r="J30" s="243"/>
      <c r="K30" s="242"/>
      <c r="L30" s="242"/>
      <c r="M30" s="243"/>
      <c r="N30" s="243"/>
      <c r="O30" s="243"/>
      <c r="P30" s="244"/>
      <c r="Q30" s="245"/>
      <c r="R30" s="246"/>
      <c r="S30" s="245"/>
      <c r="T30" s="246"/>
      <c r="U30" s="245"/>
      <c r="V30" s="246"/>
      <c r="W30" s="245"/>
      <c r="X30" s="246"/>
      <c r="Y30" s="245"/>
      <c r="Z30" s="246"/>
      <c r="AA30" s="245"/>
    </row>
    <row r="31" spans="2:27" ht="10.5" customHeight="1" x14ac:dyDescent="0.2">
      <c r="B31" s="240"/>
      <c r="C31" s="240"/>
      <c r="D31" s="240"/>
      <c r="E31" s="240"/>
      <c r="F31" s="240"/>
      <c r="G31" s="241"/>
      <c r="H31" s="242"/>
      <c r="I31" s="242"/>
      <c r="J31" s="243"/>
      <c r="K31" s="242"/>
      <c r="L31" s="242"/>
      <c r="M31" s="243"/>
      <c r="N31" s="243"/>
      <c r="O31" s="243"/>
      <c r="P31" s="244"/>
      <c r="Q31" s="245"/>
      <c r="R31" s="246"/>
      <c r="S31" s="245"/>
      <c r="T31" s="246"/>
      <c r="U31" s="245"/>
      <c r="V31" s="246"/>
      <c r="W31" s="245"/>
      <c r="X31" s="246"/>
      <c r="Y31" s="245"/>
      <c r="Z31" s="246"/>
      <c r="AA31" s="245"/>
    </row>
    <row r="32" spans="2:27" ht="10.5" customHeight="1" x14ac:dyDescent="0.2">
      <c r="B32" s="240"/>
      <c r="C32" s="240"/>
      <c r="D32" s="240"/>
      <c r="E32" s="240"/>
      <c r="F32" s="240"/>
      <c r="G32" s="241"/>
      <c r="H32" s="242"/>
      <c r="I32" s="242"/>
      <c r="J32" s="243"/>
      <c r="K32" s="242"/>
      <c r="L32" s="242"/>
      <c r="M32" s="243"/>
      <c r="N32" s="243"/>
      <c r="O32" s="243"/>
      <c r="P32" s="244"/>
      <c r="Q32" s="245"/>
      <c r="R32" s="246"/>
      <c r="S32" s="245"/>
      <c r="T32" s="246"/>
      <c r="U32" s="245"/>
      <c r="V32" s="246"/>
      <c r="W32" s="245"/>
      <c r="X32" s="246"/>
      <c r="Y32" s="245"/>
      <c r="Z32" s="246"/>
      <c r="AA32" s="245"/>
    </row>
    <row r="33" spans="2:27" ht="10.5" customHeight="1" x14ac:dyDescent="0.2">
      <c r="B33" s="240"/>
      <c r="C33" s="240"/>
      <c r="D33" s="240"/>
      <c r="E33" s="240"/>
      <c r="F33" s="240"/>
      <c r="G33" s="241"/>
      <c r="H33" s="242"/>
      <c r="I33" s="242"/>
      <c r="J33" s="243"/>
      <c r="K33" s="242"/>
      <c r="L33" s="242"/>
      <c r="M33" s="243"/>
      <c r="N33" s="243"/>
      <c r="O33" s="243"/>
      <c r="P33" s="244"/>
      <c r="Q33" s="245"/>
      <c r="R33" s="246"/>
      <c r="S33" s="245"/>
      <c r="T33" s="246"/>
      <c r="U33" s="245"/>
      <c r="V33" s="246"/>
      <c r="W33" s="245"/>
      <c r="X33" s="246"/>
      <c r="Y33" s="245"/>
      <c r="Z33" s="246"/>
      <c r="AA33" s="245"/>
    </row>
    <row r="34" spans="2:27" ht="10.5" customHeight="1" x14ac:dyDescent="0.2">
      <c r="B34" s="240"/>
      <c r="C34" s="240"/>
      <c r="D34" s="240"/>
      <c r="E34" s="240"/>
      <c r="F34" s="240"/>
      <c r="G34" s="241"/>
      <c r="H34" s="242"/>
      <c r="I34" s="242"/>
      <c r="J34" s="243"/>
      <c r="K34" s="242"/>
      <c r="L34" s="242"/>
      <c r="M34" s="243"/>
      <c r="N34" s="243"/>
      <c r="O34" s="243"/>
      <c r="P34" s="244"/>
      <c r="Q34" s="245"/>
      <c r="R34" s="246"/>
      <c r="S34" s="245"/>
      <c r="T34" s="246"/>
      <c r="U34" s="245"/>
      <c r="V34" s="246"/>
      <c r="W34" s="245"/>
      <c r="X34" s="246"/>
      <c r="Y34" s="245"/>
      <c r="Z34" s="246"/>
      <c r="AA34" s="245"/>
    </row>
    <row r="35" spans="2:27" ht="10.5" customHeight="1" x14ac:dyDescent="0.2">
      <c r="B35" s="240"/>
      <c r="C35" s="240"/>
      <c r="D35" s="240"/>
      <c r="E35" s="240"/>
      <c r="F35" s="240"/>
      <c r="G35" s="241"/>
      <c r="H35" s="242"/>
      <c r="I35" s="242"/>
      <c r="J35" s="243"/>
      <c r="K35" s="242"/>
      <c r="L35" s="242"/>
      <c r="M35" s="243"/>
      <c r="N35" s="243"/>
      <c r="O35" s="243"/>
      <c r="P35" s="244"/>
      <c r="Q35" s="245"/>
      <c r="R35" s="246"/>
      <c r="S35" s="245"/>
      <c r="T35" s="246"/>
      <c r="U35" s="245"/>
      <c r="V35" s="246"/>
      <c r="W35" s="245"/>
      <c r="X35" s="246"/>
      <c r="Y35" s="245"/>
      <c r="Z35" s="246"/>
      <c r="AA35" s="245"/>
    </row>
    <row r="36" spans="2:27" ht="10.5" customHeight="1" x14ac:dyDescent="0.2">
      <c r="B36" s="240"/>
      <c r="C36" s="240"/>
      <c r="D36" s="240"/>
      <c r="E36" s="240"/>
      <c r="F36" s="240"/>
      <c r="G36" s="241"/>
      <c r="H36" s="242"/>
      <c r="I36" s="242"/>
      <c r="J36" s="243"/>
      <c r="K36" s="242"/>
      <c r="L36" s="242"/>
      <c r="M36" s="243"/>
      <c r="N36" s="243"/>
      <c r="O36" s="243"/>
      <c r="P36" s="244"/>
      <c r="Q36" s="245"/>
      <c r="R36" s="246"/>
      <c r="S36" s="245"/>
      <c r="T36" s="246"/>
      <c r="U36" s="245"/>
      <c r="V36" s="246"/>
      <c r="W36" s="245"/>
      <c r="X36" s="246"/>
      <c r="Y36" s="245"/>
      <c r="Z36" s="246"/>
      <c r="AA36" s="245"/>
    </row>
    <row r="37" spans="2:27" ht="10.5" customHeight="1" x14ac:dyDescent="0.2">
      <c r="B37" s="240"/>
      <c r="C37" s="240"/>
      <c r="D37" s="240"/>
      <c r="E37" s="240"/>
      <c r="F37" s="240"/>
      <c r="G37" s="241"/>
      <c r="H37" s="242"/>
      <c r="I37" s="242"/>
      <c r="J37" s="243"/>
      <c r="K37" s="242"/>
      <c r="L37" s="242"/>
      <c r="M37" s="243"/>
      <c r="N37" s="243"/>
      <c r="O37" s="243"/>
      <c r="P37" s="244"/>
      <c r="Q37" s="245"/>
      <c r="R37" s="246"/>
      <c r="S37" s="245"/>
      <c r="T37" s="246"/>
      <c r="U37" s="245"/>
      <c r="V37" s="246"/>
      <c r="W37" s="245"/>
      <c r="X37" s="246"/>
      <c r="Y37" s="245"/>
      <c r="Z37" s="246"/>
      <c r="AA37" s="245"/>
    </row>
    <row r="38" spans="2:27" ht="10.5" customHeight="1" x14ac:dyDescent="0.2">
      <c r="B38" s="240"/>
      <c r="C38" s="240"/>
      <c r="D38" s="240"/>
      <c r="E38" s="240"/>
      <c r="F38" s="240"/>
      <c r="G38" s="241"/>
      <c r="H38" s="242"/>
      <c r="I38" s="242"/>
      <c r="J38" s="243"/>
      <c r="K38" s="242"/>
      <c r="L38" s="242"/>
      <c r="M38" s="243"/>
      <c r="N38" s="243"/>
      <c r="O38" s="243"/>
      <c r="P38" s="244"/>
      <c r="Q38" s="245"/>
      <c r="R38" s="246"/>
      <c r="S38" s="245"/>
      <c r="T38" s="246"/>
      <c r="U38" s="245"/>
      <c r="V38" s="246"/>
      <c r="W38" s="245"/>
      <c r="X38" s="246"/>
      <c r="Y38" s="245"/>
      <c r="Z38" s="246"/>
      <c r="AA38" s="245"/>
    </row>
    <row r="39" spans="2:27" ht="10.5" customHeight="1" x14ac:dyDescent="0.2">
      <c r="B39" s="240"/>
      <c r="C39" s="240"/>
      <c r="D39" s="240"/>
      <c r="E39" s="240"/>
      <c r="F39" s="240"/>
      <c r="G39" s="241"/>
      <c r="H39" s="242"/>
      <c r="I39" s="242"/>
      <c r="J39" s="243"/>
      <c r="K39" s="242"/>
      <c r="L39" s="242"/>
      <c r="M39" s="243"/>
      <c r="N39" s="243"/>
      <c r="O39" s="243"/>
      <c r="P39" s="244"/>
      <c r="Q39" s="245"/>
      <c r="R39" s="246"/>
      <c r="S39" s="245"/>
      <c r="T39" s="246"/>
      <c r="U39" s="245"/>
      <c r="V39" s="246"/>
      <c r="W39" s="245"/>
      <c r="X39" s="246"/>
      <c r="Y39" s="245"/>
      <c r="Z39" s="246"/>
      <c r="AA39" s="245"/>
    </row>
    <row r="40" spans="2:27" ht="10.5" customHeight="1" x14ac:dyDescent="0.2">
      <c r="B40" s="240"/>
      <c r="C40" s="240"/>
      <c r="D40" s="240"/>
      <c r="E40" s="240"/>
      <c r="F40" s="240"/>
      <c r="G40" s="241"/>
      <c r="H40" s="242"/>
      <c r="I40" s="242"/>
      <c r="J40" s="243"/>
      <c r="K40" s="242"/>
      <c r="L40" s="242"/>
      <c r="M40" s="243"/>
      <c r="N40" s="243"/>
      <c r="O40" s="243"/>
      <c r="P40" s="244"/>
      <c r="Q40" s="245"/>
      <c r="R40" s="246"/>
      <c r="S40" s="245"/>
      <c r="T40" s="246"/>
      <c r="U40" s="245"/>
      <c r="V40" s="246"/>
      <c r="W40" s="245"/>
      <c r="X40" s="246"/>
      <c r="Y40" s="245"/>
      <c r="Z40" s="246"/>
      <c r="AA40" s="245"/>
    </row>
    <row r="41" spans="2:27" ht="10.5" customHeight="1" x14ac:dyDescent="0.2">
      <c r="B41" s="240"/>
      <c r="C41" s="240"/>
      <c r="D41" s="240"/>
      <c r="E41" s="240"/>
      <c r="F41" s="240"/>
      <c r="G41" s="241"/>
      <c r="H41" s="242"/>
      <c r="I41" s="242"/>
      <c r="J41" s="243"/>
      <c r="K41" s="242"/>
      <c r="L41" s="242"/>
      <c r="M41" s="243"/>
      <c r="N41" s="243"/>
      <c r="O41" s="243"/>
      <c r="P41" s="244"/>
      <c r="Q41" s="245"/>
      <c r="R41" s="246"/>
      <c r="S41" s="245"/>
      <c r="T41" s="246"/>
      <c r="U41" s="245"/>
      <c r="V41" s="246"/>
      <c r="W41" s="245"/>
      <c r="X41" s="246"/>
      <c r="Y41" s="245"/>
      <c r="Z41" s="246"/>
      <c r="AA41" s="245"/>
    </row>
    <row r="42" spans="2:27" ht="10.5" customHeight="1" x14ac:dyDescent="0.2">
      <c r="B42" s="240"/>
      <c r="C42" s="240"/>
      <c r="D42" s="240"/>
      <c r="E42" s="240"/>
      <c r="F42" s="240"/>
      <c r="G42" s="241"/>
      <c r="H42" s="242"/>
      <c r="I42" s="242"/>
      <c r="J42" s="243"/>
      <c r="K42" s="242"/>
      <c r="L42" s="242"/>
      <c r="M42" s="243"/>
      <c r="N42" s="243"/>
      <c r="O42" s="243"/>
      <c r="P42" s="244"/>
      <c r="Q42" s="245"/>
      <c r="R42" s="246"/>
      <c r="S42" s="245"/>
      <c r="T42" s="246"/>
      <c r="U42" s="245"/>
      <c r="V42" s="246"/>
      <c r="W42" s="245"/>
      <c r="X42" s="246"/>
      <c r="Y42" s="245"/>
      <c r="Z42" s="246"/>
      <c r="AA42" s="245"/>
    </row>
    <row r="43" spans="2:27" ht="10.5" customHeight="1" x14ac:dyDescent="0.2">
      <c r="B43" s="240"/>
      <c r="C43" s="240"/>
      <c r="D43" s="240"/>
      <c r="E43" s="240"/>
      <c r="F43" s="240"/>
      <c r="G43" s="241"/>
      <c r="H43" s="242"/>
      <c r="I43" s="242"/>
      <c r="J43" s="243"/>
      <c r="K43" s="242"/>
      <c r="L43" s="242"/>
      <c r="M43" s="243"/>
      <c r="N43" s="243"/>
      <c r="O43" s="243"/>
      <c r="P43" s="244"/>
      <c r="Q43" s="245"/>
      <c r="R43" s="246"/>
      <c r="S43" s="245"/>
      <c r="T43" s="246"/>
      <c r="U43" s="245"/>
      <c r="V43" s="246"/>
      <c r="W43" s="245"/>
      <c r="X43" s="246"/>
      <c r="Y43" s="245"/>
      <c r="Z43" s="246"/>
      <c r="AA43" s="245"/>
    </row>
    <row r="44" spans="2:27" ht="10.5" customHeight="1" x14ac:dyDescent="0.2">
      <c r="G44" s="241"/>
    </row>
    <row r="45" spans="2:27" ht="10.5" customHeight="1" x14ac:dyDescent="0.2">
      <c r="G45" s="241"/>
    </row>
    <row r="46" spans="2:27" ht="10.5" customHeight="1" x14ac:dyDescent="0.2">
      <c r="G46" s="241"/>
    </row>
    <row r="47" spans="2:27" ht="10.5" customHeight="1" x14ac:dyDescent="0.2"/>
    <row r="48" spans="2:27" ht="10.5" customHeight="1" x14ac:dyDescent="0.2">
      <c r="B48" s="103"/>
      <c r="G48" s="12"/>
    </row>
    <row r="49" spans="2:11" ht="10.5" customHeight="1" x14ac:dyDescent="0.2">
      <c r="B49" s="103"/>
      <c r="G49" s="103"/>
      <c r="H49" s="103"/>
      <c r="I49" s="12"/>
      <c r="J49" s="103"/>
      <c r="K49" s="103"/>
    </row>
    <row r="50" spans="2:11" ht="10.5" customHeight="1" x14ac:dyDescent="0.2">
      <c r="B50" s="103"/>
      <c r="G50" s="41"/>
      <c r="H50" s="12"/>
      <c r="I50" s="12"/>
      <c r="J50" s="12"/>
      <c r="K50" s="12"/>
    </row>
    <row r="51" spans="2:11" ht="10.5" customHeight="1" x14ac:dyDescent="0.2">
      <c r="B51" s="103"/>
      <c r="G51" s="41"/>
      <c r="H51" s="12"/>
      <c r="I51" s="12"/>
      <c r="J51" s="12"/>
      <c r="K51" s="12"/>
    </row>
    <row r="52" spans="2:11" ht="10.5" customHeight="1" x14ac:dyDescent="0.2">
      <c r="B52" s="103"/>
      <c r="G52" s="103"/>
      <c r="H52" s="103"/>
      <c r="J52" s="103"/>
      <c r="K52" s="103"/>
    </row>
    <row r="53" spans="2:11" ht="10.5" customHeight="1" x14ac:dyDescent="0.2">
      <c r="B53" s="103"/>
    </row>
    <row r="54" spans="2:11" ht="10.5" customHeight="1" x14ac:dyDescent="0.2">
      <c r="B54" s="103"/>
      <c r="G54" s="103"/>
      <c r="H54" s="103"/>
      <c r="J54" s="103"/>
      <c r="K54" s="103"/>
    </row>
    <row r="55" spans="2:11" ht="10.5" customHeight="1" x14ac:dyDescent="0.2"/>
    <row r="56" spans="2:11" ht="10.5" customHeight="1" x14ac:dyDescent="0.2">
      <c r="B56" s="103"/>
      <c r="G56" s="103"/>
      <c r="H56" s="103"/>
      <c r="J56" s="103"/>
      <c r="K56" s="103"/>
    </row>
    <row r="57" spans="2:11" ht="10.5" customHeight="1" x14ac:dyDescent="0.2">
      <c r="B57" s="103"/>
      <c r="G57" s="103"/>
      <c r="H57" s="103"/>
      <c r="J57" s="103"/>
      <c r="K57" s="103"/>
    </row>
    <row r="58" spans="2:11" ht="10.5" customHeight="1" x14ac:dyDescent="0.2">
      <c r="B58" s="103"/>
      <c r="G58" s="41"/>
      <c r="H58" s="103"/>
      <c r="J58" s="103"/>
      <c r="K58" s="103"/>
    </row>
    <row r="59" spans="2:11" ht="10.5" customHeight="1" x14ac:dyDescent="0.2">
      <c r="B59" s="103"/>
      <c r="G59" s="41"/>
      <c r="H59" s="103"/>
      <c r="J59" s="103"/>
      <c r="K59" s="103"/>
    </row>
    <row r="60" spans="2:11" ht="10.5" customHeight="1" x14ac:dyDescent="0.2">
      <c r="B60" s="103"/>
      <c r="G60" s="103"/>
      <c r="H60" s="103"/>
      <c r="J60" s="103"/>
      <c r="K60" s="103"/>
    </row>
    <row r="61" spans="2:11" ht="10.5" customHeight="1" x14ac:dyDescent="0.2">
      <c r="B61" s="103"/>
    </row>
    <row r="62" spans="2:11" ht="10.5" customHeight="1" x14ac:dyDescent="0.2">
      <c r="B62" s="103"/>
      <c r="G62" s="103"/>
      <c r="H62" s="103"/>
      <c r="J62" s="103"/>
      <c r="K62" s="103"/>
    </row>
    <row r="63" spans="2:11" ht="10.5" customHeight="1" x14ac:dyDescent="0.2"/>
    <row r="64" spans="2:11" ht="10.5" customHeight="1" x14ac:dyDescent="0.2"/>
    <row r="65" spans="6:9" ht="10.5" customHeight="1" x14ac:dyDescent="0.2"/>
    <row r="66" spans="6:9" ht="10.5" customHeight="1" x14ac:dyDescent="0.2"/>
    <row r="67" spans="6:9" ht="10.5" customHeight="1" x14ac:dyDescent="0.2"/>
    <row r="68" spans="6:9" ht="10.5" customHeight="1" x14ac:dyDescent="0.2"/>
    <row r="69" spans="6:9" ht="10.5" customHeight="1" x14ac:dyDescent="0.2">
      <c r="F69" s="12"/>
    </row>
    <row r="70" spans="6:9" ht="10.5" customHeight="1" x14ac:dyDescent="0.2">
      <c r="F70" s="12"/>
    </row>
    <row r="71" spans="6:9" ht="10.5" customHeight="1" x14ac:dyDescent="0.2">
      <c r="F71" s="12"/>
    </row>
    <row r="72" spans="6:9" ht="10.5" customHeight="1" x14ac:dyDescent="0.2">
      <c r="F72" s="12"/>
      <c r="H72" s="12"/>
      <c r="I72" s="12"/>
    </row>
    <row r="73" spans="6:9" ht="10.5" customHeight="1" x14ac:dyDescent="0.2"/>
    <row r="74" spans="6:9" ht="10.5" customHeight="1" x14ac:dyDescent="0.2"/>
    <row r="75" spans="6:9" ht="10.5" customHeight="1" x14ac:dyDescent="0.2"/>
    <row r="76" spans="6:9" ht="10.5" customHeight="1" x14ac:dyDescent="0.2"/>
    <row r="77" spans="6:9" ht="10.5" customHeight="1" x14ac:dyDescent="0.2"/>
    <row r="78" spans="6:9" ht="10.5" customHeight="1" x14ac:dyDescent="0.2"/>
    <row r="79" spans="6:9" ht="10.5" customHeight="1" x14ac:dyDescent="0.2"/>
    <row r="80" spans="6:9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</sheetData>
  <mergeCells count="11">
    <mergeCell ref="B10:K10"/>
    <mergeCell ref="G11:H13"/>
    <mergeCell ref="I11:J13"/>
    <mergeCell ref="K11:K13"/>
    <mergeCell ref="B15:F15"/>
    <mergeCell ref="B11:F14"/>
    <mergeCell ref="B16:F16"/>
    <mergeCell ref="B17:F17"/>
    <mergeCell ref="B18:F18"/>
    <mergeCell ref="B19:F19"/>
    <mergeCell ref="B20:F20"/>
  </mergeCells>
  <conditionalFormatting sqref="H15:H19">
    <cfRule type="colorScale" priority="3">
      <colorScale>
        <cfvo type="min"/>
        <cfvo type="max"/>
        <color rgb="FFFCFCFF"/>
        <color rgb="FF63BE7B"/>
      </colorScale>
    </cfRule>
  </conditionalFormatting>
  <conditionalFormatting sqref="J15:J19">
    <cfRule type="colorScale" priority="2">
      <colorScale>
        <cfvo type="min"/>
        <cfvo type="max"/>
        <color rgb="FFFCFCFF"/>
        <color rgb="FF63BE7B"/>
      </colorScale>
    </cfRule>
  </conditionalFormatting>
  <conditionalFormatting sqref="K15:K19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203D5F33-AC5B-40D4-9B20-AEBA23076B82}"/>
  </hyperlinks>
  <pageMargins left="0.7" right="0.7" top="0.75" bottom="0.75" header="0.3" footer="0.3"/>
  <pageSetup paperSize="9" scale="40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B9D3-17C0-4B7A-B230-D3A4E5EFF4F7}">
  <sheetPr codeName="Hoja43">
    <tabColor theme="7" tint="0.39997558519241921"/>
    <pageSetUpPr fitToPage="1"/>
  </sheetPr>
  <dimension ref="A1:V932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21.28515625" customWidth="1"/>
    <col min="6" max="6" width="0.140625" customWidth="1"/>
    <col min="7" max="7" width="7.42578125" customWidth="1"/>
    <col min="8" max="8" width="8.28515625" customWidth="1"/>
    <col min="9" max="16" width="9.7109375" customWidth="1"/>
    <col min="17" max="34" width="7.42578125" customWidth="1"/>
  </cols>
  <sheetData>
    <row r="1" spans="1:22" ht="10.5" customHeight="1" x14ac:dyDescent="0.2">
      <c r="I1" s="80"/>
    </row>
    <row r="2" spans="1:22" ht="10.5" customHeight="1" x14ac:dyDescent="0.2">
      <c r="B2" s="1" t="s">
        <v>0</v>
      </c>
      <c r="C2" s="1"/>
      <c r="D2" s="1"/>
      <c r="E2" s="1"/>
      <c r="F2" s="1"/>
      <c r="G2" s="1"/>
      <c r="H2" s="1"/>
      <c r="I2" s="80"/>
    </row>
    <row r="3" spans="1:22" ht="10.5" customHeight="1" x14ac:dyDescent="0.2">
      <c r="B3" s="2"/>
      <c r="C3" s="2"/>
      <c r="D3" s="2"/>
      <c r="E3" s="2"/>
      <c r="F3" s="2"/>
      <c r="G3" s="2"/>
      <c r="H3" s="2"/>
      <c r="I3" s="262"/>
      <c r="J3" s="2"/>
      <c r="K3" s="2"/>
      <c r="L3" s="2"/>
      <c r="M3" s="2"/>
      <c r="N3" s="2"/>
      <c r="O3" s="2"/>
      <c r="P3" s="2"/>
    </row>
    <row r="4" spans="1:22" ht="10.5" customHeight="1" x14ac:dyDescent="0.2">
      <c r="A4" s="3"/>
      <c r="B4" s="4"/>
      <c r="C4" s="261"/>
      <c r="D4" s="261"/>
      <c r="E4" s="261"/>
      <c r="F4" s="261"/>
      <c r="G4" s="261"/>
      <c r="H4" s="261"/>
      <c r="I4" s="260"/>
      <c r="J4" s="260"/>
      <c r="K4" s="260"/>
      <c r="L4" s="260"/>
      <c r="M4" s="260"/>
      <c r="N4" s="260"/>
      <c r="O4" s="260"/>
      <c r="P4" s="260"/>
    </row>
    <row r="5" spans="1:22" x14ac:dyDescent="0.2">
      <c r="A5" s="460" t="s">
        <v>113</v>
      </c>
    </row>
    <row r="6" spans="1:22" ht="15" customHeight="1" x14ac:dyDescent="0.2">
      <c r="A6" s="381"/>
      <c r="B6" s="382"/>
      <c r="C6" s="383"/>
      <c r="D6" s="383"/>
      <c r="E6" s="383"/>
      <c r="F6" s="383"/>
      <c r="G6" s="383"/>
      <c r="H6" s="383"/>
      <c r="I6" s="384"/>
      <c r="J6" s="384"/>
      <c r="K6" s="385"/>
      <c r="L6" s="386"/>
      <c r="U6" s="387"/>
      <c r="V6" s="387"/>
    </row>
    <row r="7" spans="1:22" ht="15" customHeight="1" x14ac:dyDescent="0.2">
      <c r="A7" s="75"/>
      <c r="B7" s="630" t="s">
        <v>5</v>
      </c>
      <c r="C7" s="631"/>
      <c r="D7" s="631"/>
      <c r="E7" s="631"/>
      <c r="F7" s="631"/>
      <c r="G7" s="631"/>
      <c r="H7" s="631"/>
      <c r="I7" s="631"/>
      <c r="J7" s="631"/>
      <c r="K7" s="632"/>
      <c r="M7" s="12"/>
      <c r="N7" s="12"/>
      <c r="O7" s="12"/>
      <c r="T7" s="215"/>
      <c r="U7" s="215"/>
    </row>
    <row r="8" spans="1:22" ht="15" customHeight="1" x14ac:dyDescent="0.2">
      <c r="B8" s="630" t="s">
        <v>40</v>
      </c>
      <c r="C8" s="631"/>
      <c r="D8" s="631"/>
      <c r="E8" s="631"/>
      <c r="F8" s="631"/>
      <c r="G8" s="635" t="s">
        <v>157</v>
      </c>
      <c r="H8" s="635"/>
      <c r="I8" s="635"/>
      <c r="J8" s="635"/>
      <c r="K8" s="388"/>
      <c r="L8" s="12"/>
      <c r="M8" s="12"/>
      <c r="N8" s="12"/>
      <c r="O8" s="12"/>
      <c r="P8" s="12"/>
      <c r="Q8" s="12"/>
      <c r="R8" s="12"/>
      <c r="S8" s="12"/>
      <c r="T8" s="49"/>
      <c r="U8" s="49"/>
    </row>
    <row r="9" spans="1:22" ht="15" customHeight="1" x14ac:dyDescent="0.2">
      <c r="B9" s="630"/>
      <c r="C9" s="631"/>
      <c r="D9" s="631"/>
      <c r="E9" s="631"/>
      <c r="F9" s="631"/>
      <c r="G9" s="635" t="s">
        <v>141</v>
      </c>
      <c r="H9" s="635"/>
      <c r="I9" s="635" t="s">
        <v>142</v>
      </c>
      <c r="J9" s="635"/>
      <c r="K9" s="389" t="s">
        <v>7</v>
      </c>
      <c r="L9" s="12"/>
      <c r="M9" s="12"/>
      <c r="N9" s="12"/>
      <c r="O9" s="12"/>
      <c r="P9" s="12"/>
      <c r="Q9" s="12"/>
      <c r="R9" s="12"/>
      <c r="S9" s="12"/>
      <c r="T9" s="49"/>
      <c r="U9" s="49"/>
    </row>
    <row r="10" spans="1:22" ht="15" customHeight="1" x14ac:dyDescent="0.2">
      <c r="B10" s="633"/>
      <c r="C10" s="634"/>
      <c r="D10" s="634"/>
      <c r="E10" s="634"/>
      <c r="F10" s="634"/>
      <c r="G10" s="390" t="s">
        <v>8</v>
      </c>
      <c r="H10" s="391" t="s">
        <v>63</v>
      </c>
      <c r="I10" s="390" t="s">
        <v>8</v>
      </c>
      <c r="J10" s="391" t="s">
        <v>63</v>
      </c>
      <c r="K10" s="392" t="s">
        <v>8</v>
      </c>
      <c r="L10" s="12"/>
      <c r="M10" s="12"/>
      <c r="N10" s="12"/>
      <c r="O10" s="12"/>
      <c r="P10" s="12"/>
      <c r="Q10" s="12"/>
      <c r="R10" s="12"/>
      <c r="S10" s="12"/>
      <c r="T10" s="49"/>
      <c r="U10" s="49"/>
    </row>
    <row r="11" spans="1:22" ht="15" customHeight="1" x14ac:dyDescent="0.2">
      <c r="A11" s="12"/>
      <c r="B11" s="509" t="s">
        <v>43</v>
      </c>
      <c r="C11" s="510"/>
      <c r="D11" s="510"/>
      <c r="E11" s="510"/>
      <c r="F11" s="511"/>
      <c r="G11" s="51">
        <v>559</v>
      </c>
      <c r="H11" s="254">
        <f t="shared" ref="H11:H16" si="0">G11/$K11</f>
        <v>0.61293859649122806</v>
      </c>
      <c r="I11" s="216">
        <v>353</v>
      </c>
      <c r="J11" s="52">
        <f t="shared" ref="J11:J16" si="1">I11/$K11</f>
        <v>0.38706140350877194</v>
      </c>
      <c r="K11" s="444">
        <f>G11+I11</f>
        <v>912</v>
      </c>
      <c r="L11" s="12"/>
      <c r="M11" s="12"/>
      <c r="N11" s="12"/>
      <c r="O11" s="12"/>
      <c r="P11" s="12"/>
      <c r="Q11" s="12"/>
      <c r="R11" s="12"/>
      <c r="S11" s="12"/>
    </row>
    <row r="12" spans="1:22" ht="15" customHeight="1" x14ac:dyDescent="0.2">
      <c r="A12" s="12"/>
      <c r="B12" s="502" t="s">
        <v>44</v>
      </c>
      <c r="C12" s="503"/>
      <c r="D12" s="503"/>
      <c r="E12" s="503"/>
      <c r="F12" s="504"/>
      <c r="G12" s="68">
        <v>1044</v>
      </c>
      <c r="H12" s="58">
        <f t="shared" si="0"/>
        <v>0.57080371787862216</v>
      </c>
      <c r="I12" s="286">
        <v>785</v>
      </c>
      <c r="J12" s="58">
        <f t="shared" si="1"/>
        <v>0.42919628212137778</v>
      </c>
      <c r="K12" s="445">
        <f>G12+I12</f>
        <v>1829</v>
      </c>
      <c r="L12" s="12"/>
      <c r="M12" s="80"/>
      <c r="N12" s="12"/>
      <c r="O12" s="12"/>
      <c r="P12" s="12"/>
      <c r="Q12" s="12"/>
      <c r="R12" s="12"/>
      <c r="S12" s="12"/>
    </row>
    <row r="13" spans="1:22" ht="15" customHeight="1" x14ac:dyDescent="0.2">
      <c r="A13" s="12"/>
      <c r="B13" s="502" t="s">
        <v>46</v>
      </c>
      <c r="C13" s="503"/>
      <c r="D13" s="503"/>
      <c r="E13" s="503"/>
      <c r="F13" s="504"/>
      <c r="G13" s="68">
        <v>3734</v>
      </c>
      <c r="H13" s="58">
        <f t="shared" si="0"/>
        <v>0.59724888035828538</v>
      </c>
      <c r="I13" s="286">
        <v>2518</v>
      </c>
      <c r="J13" s="58">
        <f t="shared" si="1"/>
        <v>0.40275111964171467</v>
      </c>
      <c r="K13" s="445">
        <f>G13+I13</f>
        <v>6252</v>
      </c>
      <c r="L13" s="12"/>
      <c r="M13" s="12"/>
      <c r="N13" s="12"/>
      <c r="O13" s="12"/>
      <c r="P13" s="12"/>
      <c r="Q13" s="12"/>
      <c r="R13" s="12"/>
      <c r="S13" s="12"/>
    </row>
    <row r="14" spans="1:22" ht="15" customHeight="1" x14ac:dyDescent="0.2">
      <c r="A14" s="12"/>
      <c r="B14" s="502" t="s">
        <v>47</v>
      </c>
      <c r="C14" s="503"/>
      <c r="D14" s="503"/>
      <c r="E14" s="503"/>
      <c r="F14" s="504"/>
      <c r="G14" s="68">
        <v>1958</v>
      </c>
      <c r="H14" s="58">
        <f t="shared" si="0"/>
        <v>0.63100225588140513</v>
      </c>
      <c r="I14" s="286">
        <v>1145</v>
      </c>
      <c r="J14" s="58">
        <f t="shared" si="1"/>
        <v>0.36899774411859493</v>
      </c>
      <c r="K14" s="445">
        <f>G14+I14</f>
        <v>3103</v>
      </c>
      <c r="L14" s="12"/>
      <c r="M14" s="12"/>
      <c r="N14" s="12"/>
      <c r="O14" s="12"/>
      <c r="P14" s="12"/>
      <c r="Q14" s="12"/>
      <c r="R14" s="12"/>
      <c r="S14" s="12"/>
    </row>
    <row r="15" spans="1:22" ht="15" customHeight="1" x14ac:dyDescent="0.2">
      <c r="A15" s="12"/>
      <c r="B15" s="491" t="s">
        <v>48</v>
      </c>
      <c r="C15" s="492"/>
      <c r="D15" s="492"/>
      <c r="E15" s="492"/>
      <c r="F15" s="493"/>
      <c r="G15" s="68">
        <v>11954</v>
      </c>
      <c r="H15" s="58">
        <f t="shared" si="0"/>
        <v>0.5736634993761397</v>
      </c>
      <c r="I15" s="286">
        <v>8884</v>
      </c>
      <c r="J15" s="58">
        <f t="shared" si="1"/>
        <v>0.42633650062386025</v>
      </c>
      <c r="K15" s="445">
        <f>G15+I15</f>
        <v>20838</v>
      </c>
      <c r="L15" s="12"/>
      <c r="M15" s="12"/>
      <c r="N15" s="12"/>
      <c r="O15" s="12"/>
      <c r="P15" s="12"/>
      <c r="Q15" s="12"/>
      <c r="R15" s="12"/>
      <c r="S15" s="12"/>
    </row>
    <row r="16" spans="1:22" ht="15" customHeight="1" thickBot="1" x14ac:dyDescent="0.25">
      <c r="B16" s="486" t="s">
        <v>29</v>
      </c>
      <c r="C16" s="487"/>
      <c r="D16" s="487"/>
      <c r="E16" s="487"/>
      <c r="F16" s="488"/>
      <c r="G16" s="72">
        <f>SUM(G11:G15)</f>
        <v>19249</v>
      </c>
      <c r="H16" s="175">
        <f t="shared" si="0"/>
        <v>0.58447197425153341</v>
      </c>
      <c r="I16" s="291">
        <f>SUM(I11:I15)</f>
        <v>13685</v>
      </c>
      <c r="J16" s="175">
        <f t="shared" si="1"/>
        <v>0.41552802574846665</v>
      </c>
      <c r="K16" s="446">
        <f>SUM(K11:K15)</f>
        <v>32934</v>
      </c>
      <c r="L16" s="393"/>
      <c r="M16" s="80"/>
      <c r="N16" s="12"/>
      <c r="O16" s="12"/>
      <c r="P16" s="12"/>
      <c r="Q16" s="12"/>
      <c r="R16" s="12"/>
      <c r="S16" s="12"/>
    </row>
    <row r="17" spans="1:22" ht="15" customHeight="1" x14ac:dyDescent="0.2">
      <c r="A17" s="75"/>
      <c r="B17" s="65" t="s">
        <v>133</v>
      </c>
      <c r="C17" s="215"/>
      <c r="D17" s="215"/>
      <c r="E17" s="215"/>
      <c r="F17" s="215"/>
      <c r="G17" s="215"/>
      <c r="H17" s="215"/>
      <c r="P17" s="81"/>
      <c r="Q17" s="12"/>
      <c r="R17" s="12"/>
      <c r="S17" s="12"/>
      <c r="T17" s="12"/>
      <c r="U17" s="215"/>
      <c r="V17" s="215"/>
    </row>
    <row r="18" spans="1:22" ht="10.5" customHeight="1" x14ac:dyDescent="0.2">
      <c r="A18" s="92"/>
      <c r="B18" s="4"/>
      <c r="C18" s="4"/>
      <c r="D18" s="4"/>
      <c r="E18" s="4"/>
      <c r="F18" s="4"/>
      <c r="G18" s="4"/>
      <c r="H18" s="4"/>
      <c r="I18" s="189"/>
      <c r="P18" s="95"/>
      <c r="Q18" s="5"/>
      <c r="R18" s="5"/>
      <c r="S18" s="5"/>
      <c r="T18" s="5"/>
      <c r="U18" s="259"/>
      <c r="V18" s="259"/>
    </row>
    <row r="19" spans="1:22" ht="10.5" customHeight="1" x14ac:dyDescent="0.2"/>
    <row r="20" spans="1:22" ht="10.5" customHeight="1" x14ac:dyDescent="0.2"/>
    <row r="21" spans="1:22" ht="10.5" customHeight="1" x14ac:dyDescent="0.2"/>
    <row r="22" spans="1:22" ht="10.5" customHeight="1" x14ac:dyDescent="0.2"/>
    <row r="23" spans="1:22" ht="10.5" customHeight="1" x14ac:dyDescent="0.2"/>
    <row r="24" spans="1:22" ht="10.5" customHeight="1" x14ac:dyDescent="0.2"/>
    <row r="25" spans="1:22" ht="10.5" customHeight="1" x14ac:dyDescent="0.2"/>
    <row r="26" spans="1:22" ht="10.5" customHeight="1" x14ac:dyDescent="0.2"/>
    <row r="27" spans="1:22" ht="10.5" customHeight="1" x14ac:dyDescent="0.2"/>
    <row r="28" spans="1:22" ht="10.5" customHeight="1" x14ac:dyDescent="0.2"/>
    <row r="29" spans="1:22" ht="10.5" customHeight="1" x14ac:dyDescent="0.2"/>
    <row r="30" spans="1:22" ht="10.5" customHeight="1" x14ac:dyDescent="0.2"/>
    <row r="31" spans="1:22" ht="10.5" customHeight="1" x14ac:dyDescent="0.2"/>
    <row r="32" spans="1:22" ht="10.5" customHeight="1" x14ac:dyDescent="0.2">
      <c r="B32" s="12"/>
      <c r="G32" s="12"/>
    </row>
    <row r="33" spans="2:13" ht="10.5" customHeight="1" x14ac:dyDescent="0.2">
      <c r="B33" s="12"/>
      <c r="G33" s="103"/>
      <c r="I33" s="103"/>
      <c r="J33" s="103"/>
    </row>
    <row r="34" spans="2:13" ht="10.5" customHeight="1" x14ac:dyDescent="0.2">
      <c r="B34" s="12"/>
      <c r="G34" s="41"/>
      <c r="I34" s="103"/>
      <c r="J34" s="103"/>
    </row>
    <row r="35" spans="2:13" ht="10.5" customHeight="1" x14ac:dyDescent="0.2">
      <c r="B35" s="12"/>
      <c r="G35" s="41"/>
      <c r="I35" s="103"/>
      <c r="J35" s="103"/>
    </row>
    <row r="36" spans="2:13" ht="10.5" customHeight="1" x14ac:dyDescent="0.2">
      <c r="B36" s="12"/>
      <c r="G36" s="12"/>
      <c r="I36" s="12"/>
    </row>
    <row r="37" spans="2:13" ht="10.5" customHeight="1" x14ac:dyDescent="0.2">
      <c r="B37" s="12"/>
    </row>
    <row r="38" spans="2:13" ht="10.5" customHeight="1" x14ac:dyDescent="0.2">
      <c r="B38" s="12"/>
      <c r="G38" s="12"/>
      <c r="I38" s="12"/>
    </row>
    <row r="39" spans="2:13" ht="10.5" customHeight="1" x14ac:dyDescent="0.2"/>
    <row r="40" spans="2:13" ht="10.5" customHeight="1" x14ac:dyDescent="0.2">
      <c r="B40" s="12"/>
    </row>
    <row r="41" spans="2:13" ht="10.5" customHeight="1" x14ac:dyDescent="0.2">
      <c r="B41" s="12"/>
      <c r="I41" s="103"/>
      <c r="K41" s="103"/>
      <c r="M41" s="103"/>
    </row>
    <row r="42" spans="2:13" ht="10.5" customHeight="1" x14ac:dyDescent="0.2">
      <c r="B42" s="12"/>
      <c r="I42" s="41"/>
      <c r="K42" s="41"/>
      <c r="M42" s="41"/>
    </row>
    <row r="43" spans="2:13" ht="10.5" customHeight="1" x14ac:dyDescent="0.2">
      <c r="B43" s="12"/>
      <c r="I43" s="41"/>
      <c r="K43" s="41"/>
      <c r="M43" s="41"/>
    </row>
    <row r="44" spans="2:13" ht="10.5" customHeight="1" x14ac:dyDescent="0.2">
      <c r="B44" s="12"/>
      <c r="I44" s="12"/>
      <c r="K44" s="12"/>
      <c r="M44" s="12"/>
    </row>
    <row r="45" spans="2:13" ht="10.5" customHeight="1" x14ac:dyDescent="0.2">
      <c r="B45" s="12"/>
    </row>
    <row r="46" spans="2:13" ht="10.5" customHeight="1" x14ac:dyDescent="0.2">
      <c r="B46" s="12"/>
      <c r="I46" s="12"/>
      <c r="K46" s="12"/>
      <c r="M46" s="12"/>
    </row>
    <row r="47" spans="2:13" ht="10.5" customHeight="1" x14ac:dyDescent="0.2"/>
    <row r="48" spans="2:13" ht="10.5" customHeight="1" x14ac:dyDescent="0.2"/>
    <row r="49" spans="2:13" ht="10.5" customHeight="1" x14ac:dyDescent="0.2">
      <c r="B49" s="12"/>
      <c r="I49" s="103"/>
      <c r="K49" s="103"/>
      <c r="M49" s="103"/>
    </row>
    <row r="50" spans="2:13" ht="10.5" customHeight="1" x14ac:dyDescent="0.2">
      <c r="B50" s="12"/>
      <c r="I50" s="41"/>
      <c r="K50" s="41"/>
      <c r="M50" s="41"/>
    </row>
    <row r="51" spans="2:13" ht="10.5" customHeight="1" x14ac:dyDescent="0.2">
      <c r="B51" s="12"/>
      <c r="I51" s="41"/>
      <c r="K51" s="41"/>
      <c r="M51" s="41"/>
    </row>
    <row r="52" spans="2:13" ht="10.5" customHeight="1" x14ac:dyDescent="0.2">
      <c r="B52" s="12"/>
      <c r="I52" s="12"/>
      <c r="K52" s="12"/>
      <c r="M52" s="12"/>
    </row>
    <row r="53" spans="2:13" ht="10.5" customHeight="1" x14ac:dyDescent="0.2">
      <c r="B53" s="12"/>
    </row>
    <row r="54" spans="2:13" ht="10.5" customHeight="1" x14ac:dyDescent="0.2">
      <c r="B54" s="12"/>
      <c r="I54" s="12"/>
      <c r="K54" s="12"/>
      <c r="M54" s="12"/>
    </row>
    <row r="55" spans="2:13" ht="10.5" customHeight="1" x14ac:dyDescent="0.2"/>
    <row r="56" spans="2:13" ht="10.5" customHeight="1" x14ac:dyDescent="0.2"/>
    <row r="57" spans="2:13" ht="10.5" customHeight="1" x14ac:dyDescent="0.2">
      <c r="B57" s="12"/>
      <c r="I57" s="103"/>
      <c r="K57" s="103"/>
      <c r="M57" s="103"/>
    </row>
    <row r="58" spans="2:13" ht="10.5" customHeight="1" x14ac:dyDescent="0.2">
      <c r="B58" s="12"/>
      <c r="I58" s="41"/>
      <c r="K58" s="103"/>
      <c r="M58" s="103"/>
    </row>
    <row r="59" spans="2:13" ht="10.5" customHeight="1" x14ac:dyDescent="0.2">
      <c r="B59" s="12"/>
      <c r="I59" s="41"/>
      <c r="K59" s="103"/>
      <c r="M59" s="103"/>
    </row>
    <row r="60" spans="2:13" ht="10.5" customHeight="1" x14ac:dyDescent="0.2">
      <c r="B60" s="12"/>
      <c r="I60" s="12"/>
      <c r="K60" s="12"/>
      <c r="M60" s="12"/>
    </row>
    <row r="61" spans="2:13" ht="10.5" customHeight="1" x14ac:dyDescent="0.2">
      <c r="B61" s="12"/>
    </row>
    <row r="62" spans="2:13" ht="10.5" customHeight="1" x14ac:dyDescent="0.2">
      <c r="B62" s="12"/>
      <c r="I62" s="12"/>
      <c r="K62" s="12"/>
      <c r="M62" s="12"/>
    </row>
    <row r="63" spans="2:13" ht="10.5" customHeight="1" x14ac:dyDescent="0.2"/>
    <row r="64" spans="2:13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</sheetData>
  <mergeCells count="11">
    <mergeCell ref="B12:F12"/>
    <mergeCell ref="B13:F13"/>
    <mergeCell ref="B14:F14"/>
    <mergeCell ref="B15:F15"/>
    <mergeCell ref="B16:F16"/>
    <mergeCell ref="B11:F11"/>
    <mergeCell ref="B7:K7"/>
    <mergeCell ref="B8:F10"/>
    <mergeCell ref="G8:J8"/>
    <mergeCell ref="G9:H9"/>
    <mergeCell ref="I9:J9"/>
  </mergeCells>
  <conditionalFormatting sqref="H11:H15">
    <cfRule type="colorScale" priority="26">
      <colorScale>
        <cfvo type="min"/>
        <cfvo type="max"/>
        <color rgb="FFFCFCFF"/>
        <color rgb="FF63BE7B"/>
      </colorScale>
    </cfRule>
  </conditionalFormatting>
  <conditionalFormatting sqref="J11:J15">
    <cfRule type="colorScale" priority="25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BA397A93-9259-41BC-9721-1DF7433662C2}"/>
  </hyperlinks>
  <pageMargins left="0.7" right="0.7" top="0.75" bottom="0.75" header="0.3" footer="0.3"/>
  <pageSetup paperSize="9" scale="61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H12:K16" formula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CDBB-13FA-4A8C-98A0-545089E105BB}">
  <sheetPr codeName="Hoja45">
    <tabColor theme="7" tint="0.39997558519241921"/>
    <pageSetUpPr fitToPage="1"/>
  </sheetPr>
  <dimension ref="A1:AF989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6.140625" customWidth="1"/>
    <col min="6" max="6" width="0.140625" customWidth="1"/>
    <col min="7" max="7" width="7.42578125" customWidth="1"/>
    <col min="8" max="8" width="8.28515625" customWidth="1"/>
    <col min="9" max="16" width="9.7109375" customWidth="1"/>
    <col min="17" max="34" width="7.42578125" customWidth="1"/>
  </cols>
  <sheetData>
    <row r="1" spans="1:32" ht="10.5" customHeight="1" x14ac:dyDescent="0.2">
      <c r="I1" s="80"/>
    </row>
    <row r="2" spans="1:32" ht="10.5" customHeight="1" x14ac:dyDescent="0.2">
      <c r="B2" s="1" t="s">
        <v>0</v>
      </c>
      <c r="C2" s="1"/>
      <c r="D2" s="1"/>
      <c r="E2" s="1"/>
      <c r="F2" s="1"/>
      <c r="G2" s="1"/>
      <c r="H2" s="1"/>
      <c r="I2" s="80"/>
    </row>
    <row r="3" spans="1:32" ht="10.5" customHeight="1" x14ac:dyDescent="0.2">
      <c r="B3" s="2"/>
      <c r="C3" s="2"/>
      <c r="D3" s="2"/>
      <c r="E3" s="2"/>
      <c r="F3" s="2"/>
      <c r="G3" s="2"/>
      <c r="H3" s="2"/>
      <c r="I3" s="262"/>
      <c r="J3" s="2"/>
      <c r="K3" s="2"/>
      <c r="L3" s="2"/>
      <c r="M3" s="2"/>
      <c r="N3" s="2"/>
      <c r="O3" s="2"/>
      <c r="P3" s="2"/>
    </row>
    <row r="4" spans="1:32" ht="10.5" customHeight="1" x14ac:dyDescent="0.2">
      <c r="A4" s="3"/>
      <c r="B4" s="4"/>
      <c r="C4" s="261"/>
      <c r="D4" s="261"/>
      <c r="E4" s="261"/>
      <c r="F4" s="261"/>
      <c r="G4" s="261"/>
      <c r="H4" s="261"/>
      <c r="I4" s="260"/>
      <c r="J4" s="260"/>
      <c r="K4" s="260"/>
      <c r="L4" s="260"/>
      <c r="M4" s="260"/>
      <c r="N4" s="260"/>
      <c r="O4" s="260"/>
      <c r="P4" s="260"/>
    </row>
    <row r="5" spans="1:32" x14ac:dyDescent="0.2">
      <c r="A5" s="460" t="s">
        <v>114</v>
      </c>
    </row>
    <row r="6" spans="1:32" ht="15" customHeight="1" x14ac:dyDescent="0.2">
      <c r="A6" s="381"/>
      <c r="B6" s="382"/>
      <c r="C6" s="383"/>
      <c r="D6" s="383"/>
      <c r="E6" s="383"/>
      <c r="F6" s="383"/>
      <c r="G6" s="383"/>
      <c r="H6" s="383"/>
      <c r="I6" s="384"/>
      <c r="J6" s="384"/>
      <c r="K6" s="385"/>
      <c r="L6" s="386"/>
      <c r="U6" s="387"/>
      <c r="V6" s="387"/>
    </row>
    <row r="7" spans="1:32" ht="10.5" customHeight="1" x14ac:dyDescent="0.2">
      <c r="A7" s="92"/>
      <c r="B7" s="4"/>
      <c r="C7" s="4"/>
      <c r="D7" s="4"/>
      <c r="E7" s="4"/>
      <c r="F7" s="4"/>
      <c r="G7" s="4"/>
      <c r="H7" s="4"/>
      <c r="I7" s="189"/>
      <c r="P7" s="95"/>
      <c r="Q7" s="5"/>
      <c r="R7" s="5"/>
      <c r="S7" s="5"/>
      <c r="T7" s="5"/>
      <c r="U7" s="259"/>
      <c r="V7" s="259"/>
    </row>
    <row r="8" spans="1:32" ht="10.5" customHeight="1" thickBot="1" x14ac:dyDescent="0.25">
      <c r="B8" s="42"/>
      <c r="C8" s="42"/>
      <c r="D8" s="42"/>
      <c r="E8" s="42"/>
      <c r="F8" s="42"/>
      <c r="G8" s="42"/>
      <c r="H8" s="42"/>
      <c r="I8" s="258"/>
      <c r="J8" s="97"/>
      <c r="K8" s="97"/>
      <c r="L8" s="97"/>
      <c r="M8" s="97"/>
      <c r="N8" s="97"/>
      <c r="O8" s="97"/>
      <c r="P8" s="95"/>
      <c r="Q8" s="5"/>
      <c r="R8" s="5"/>
      <c r="S8" s="5"/>
      <c r="T8" s="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15" customHeight="1" thickBot="1" x14ac:dyDescent="0.25">
      <c r="A9" s="394"/>
      <c r="B9" s="463" t="s">
        <v>5</v>
      </c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5"/>
      <c r="U9" s="395"/>
      <c r="V9" s="395"/>
    </row>
    <row r="10" spans="1:32" ht="15" customHeight="1" thickBot="1" x14ac:dyDescent="0.25">
      <c r="B10" s="466" t="s">
        <v>40</v>
      </c>
      <c r="C10" s="484"/>
      <c r="D10" s="484"/>
      <c r="E10" s="484"/>
      <c r="F10" s="484"/>
      <c r="G10" s="484" t="s">
        <v>147</v>
      </c>
      <c r="H10" s="484"/>
      <c r="I10" s="468" t="s">
        <v>157</v>
      </c>
      <c r="J10" s="468"/>
      <c r="K10" s="468"/>
      <c r="L10" s="468"/>
      <c r="M10" s="468"/>
      <c r="N10" s="468"/>
      <c r="O10" s="468"/>
      <c r="P10" s="469"/>
      <c r="Q10" s="396"/>
      <c r="R10" s="397"/>
      <c r="S10" s="396"/>
      <c r="T10" s="397"/>
      <c r="U10" s="396"/>
      <c r="V10" s="397"/>
      <c r="W10" s="396"/>
      <c r="X10" s="397"/>
      <c r="Y10" s="396"/>
      <c r="Z10" s="397"/>
      <c r="AA10" s="396"/>
    </row>
    <row r="11" spans="1:32" ht="30" customHeight="1" thickBot="1" x14ac:dyDescent="0.25">
      <c r="B11" s="466"/>
      <c r="C11" s="484"/>
      <c r="D11" s="484"/>
      <c r="E11" s="484"/>
      <c r="F11" s="484"/>
      <c r="G11" s="484"/>
      <c r="H11" s="484"/>
      <c r="I11" s="468" t="s">
        <v>69</v>
      </c>
      <c r="J11" s="468"/>
      <c r="K11" s="468" t="s">
        <v>68</v>
      </c>
      <c r="L11" s="468"/>
      <c r="M11" s="468" t="s">
        <v>67</v>
      </c>
      <c r="N11" s="468"/>
      <c r="O11" s="468" t="s">
        <v>7</v>
      </c>
      <c r="P11" s="469"/>
      <c r="Q11" s="398"/>
      <c r="R11" s="399"/>
      <c r="S11" s="400"/>
      <c r="T11" s="399"/>
      <c r="U11" s="400"/>
      <c r="V11" s="399"/>
      <c r="W11" s="400"/>
      <c r="X11" s="399"/>
      <c r="Y11" s="400"/>
      <c r="Z11" s="399"/>
      <c r="AA11" s="400"/>
      <c r="AB11" s="399"/>
      <c r="AC11" s="400"/>
    </row>
    <row r="12" spans="1:32" ht="15" customHeight="1" x14ac:dyDescent="0.2">
      <c r="B12" s="467"/>
      <c r="C12" s="485"/>
      <c r="D12" s="485"/>
      <c r="E12" s="485"/>
      <c r="F12" s="485"/>
      <c r="G12" s="485"/>
      <c r="H12" s="485"/>
      <c r="I12" s="21" t="s">
        <v>8</v>
      </c>
      <c r="J12" s="149" t="s">
        <v>63</v>
      </c>
      <c r="K12" s="21" t="s">
        <v>8</v>
      </c>
      <c r="L12" s="149" t="s">
        <v>63</v>
      </c>
      <c r="M12" s="21" t="s">
        <v>8</v>
      </c>
      <c r="N12" s="149" t="s">
        <v>63</v>
      </c>
      <c r="O12" s="21" t="s">
        <v>8</v>
      </c>
      <c r="P12" s="76" t="s">
        <v>148</v>
      </c>
      <c r="Q12" s="398"/>
      <c r="R12" s="401"/>
      <c r="S12" s="402"/>
      <c r="T12" s="401"/>
      <c r="U12" s="402"/>
      <c r="V12" s="401"/>
      <c r="W12" s="402"/>
      <c r="X12" s="401"/>
      <c r="Y12" s="402"/>
      <c r="Z12" s="401"/>
      <c r="AA12" s="402"/>
      <c r="AB12" s="401"/>
      <c r="AC12" s="402"/>
    </row>
    <row r="13" spans="1:32" ht="15" customHeight="1" x14ac:dyDescent="0.2">
      <c r="A13" s="403"/>
      <c r="B13" s="481" t="s">
        <v>43</v>
      </c>
      <c r="C13" s="482"/>
      <c r="D13" s="482"/>
      <c r="E13" s="482"/>
      <c r="F13" s="483"/>
      <c r="G13" s="509" t="s">
        <v>158</v>
      </c>
      <c r="H13" s="511"/>
      <c r="I13" s="360">
        <v>103</v>
      </c>
      <c r="J13" s="404">
        <f t="shared" ref="J13:J31" si="0">I13/$O13</f>
        <v>0.9196428571428571</v>
      </c>
      <c r="K13" s="360">
        <v>9</v>
      </c>
      <c r="L13" s="404">
        <f t="shared" ref="L13:L31" si="1">K13/$O13</f>
        <v>8.0357142857142863E-2</v>
      </c>
      <c r="M13" s="360">
        <v>0</v>
      </c>
      <c r="N13" s="405">
        <f t="shared" ref="N13:N31" si="2">M13/$O13</f>
        <v>0</v>
      </c>
      <c r="O13" s="362">
        <f t="shared" ref="O13:O30" si="3">I13+K13+M13</f>
        <v>112</v>
      </c>
      <c r="P13" s="364">
        <f>O13/SUM(O$13:O$15)</f>
        <v>0.12280701754385964</v>
      </c>
      <c r="Q13" s="398"/>
      <c r="R13" s="401"/>
      <c r="S13" s="402"/>
      <c r="T13" s="401"/>
      <c r="U13" s="402"/>
      <c r="V13" s="401"/>
      <c r="W13" s="402"/>
      <c r="X13" s="401"/>
      <c r="Y13" s="402"/>
      <c r="Z13" s="401"/>
      <c r="AA13" s="402"/>
      <c r="AB13" s="401"/>
      <c r="AC13" s="402"/>
    </row>
    <row r="14" spans="1:32" ht="15" customHeight="1" x14ac:dyDescent="0.2">
      <c r="A14" s="403"/>
      <c r="B14" s="475"/>
      <c r="C14" s="476"/>
      <c r="D14" s="476"/>
      <c r="E14" s="476"/>
      <c r="F14" s="477"/>
      <c r="G14" s="502" t="s">
        <v>149</v>
      </c>
      <c r="H14" s="504"/>
      <c r="I14" s="182">
        <v>392</v>
      </c>
      <c r="J14" s="183">
        <f t="shared" si="0"/>
        <v>0.9468599033816425</v>
      </c>
      <c r="K14" s="182">
        <v>22</v>
      </c>
      <c r="L14" s="183">
        <f t="shared" si="1"/>
        <v>5.3140096618357488E-2</v>
      </c>
      <c r="M14" s="182">
        <v>0</v>
      </c>
      <c r="N14" s="183">
        <f t="shared" si="2"/>
        <v>0</v>
      </c>
      <c r="O14" s="367">
        <f t="shared" si="3"/>
        <v>414</v>
      </c>
      <c r="P14" s="369">
        <f>O14/SUM(O$13:O$15)</f>
        <v>0.45394736842105265</v>
      </c>
      <c r="Q14" s="398"/>
      <c r="R14" s="401"/>
      <c r="S14" s="402"/>
      <c r="T14" s="401"/>
      <c r="U14" s="402"/>
      <c r="V14" s="401"/>
      <c r="W14" s="402"/>
      <c r="X14" s="401"/>
      <c r="Y14" s="402"/>
      <c r="Z14" s="401"/>
      <c r="AA14" s="402"/>
      <c r="AB14" s="401"/>
      <c r="AC14" s="402"/>
    </row>
    <row r="15" spans="1:32" ht="15" customHeight="1" x14ac:dyDescent="0.2">
      <c r="A15" s="403"/>
      <c r="B15" s="478"/>
      <c r="C15" s="479"/>
      <c r="D15" s="479"/>
      <c r="E15" s="479"/>
      <c r="F15" s="480"/>
      <c r="G15" s="491" t="s">
        <v>150</v>
      </c>
      <c r="H15" s="493"/>
      <c r="I15" s="406">
        <v>369</v>
      </c>
      <c r="J15" s="407">
        <f t="shared" si="0"/>
        <v>0.95595854922279788</v>
      </c>
      <c r="K15" s="406">
        <v>16</v>
      </c>
      <c r="L15" s="407">
        <f t="shared" si="1"/>
        <v>4.145077720207254E-2</v>
      </c>
      <c r="M15" s="406">
        <v>1</v>
      </c>
      <c r="N15" s="407">
        <f t="shared" si="2"/>
        <v>2.5906735751295338E-3</v>
      </c>
      <c r="O15" s="408">
        <f t="shared" si="3"/>
        <v>386</v>
      </c>
      <c r="P15" s="370">
        <f>O15/SUM(O$13:O$15)</f>
        <v>0.4232456140350877</v>
      </c>
      <c r="Q15" s="398"/>
      <c r="R15" s="401"/>
      <c r="S15" s="402"/>
      <c r="T15" s="401"/>
      <c r="U15" s="402"/>
      <c r="V15" s="401"/>
      <c r="W15" s="402"/>
      <c r="X15" s="401"/>
      <c r="Y15" s="402"/>
      <c r="Z15" s="401"/>
      <c r="AA15" s="402"/>
      <c r="AB15" s="401"/>
      <c r="AC15" s="402"/>
    </row>
    <row r="16" spans="1:32" ht="15" customHeight="1" x14ac:dyDescent="0.2">
      <c r="A16" s="403"/>
      <c r="B16" s="481" t="s">
        <v>44</v>
      </c>
      <c r="C16" s="482"/>
      <c r="D16" s="482"/>
      <c r="E16" s="482"/>
      <c r="F16" s="483"/>
      <c r="G16" s="509" t="s">
        <v>158</v>
      </c>
      <c r="H16" s="511"/>
      <c r="I16" s="360">
        <v>111</v>
      </c>
      <c r="J16" s="404">
        <f t="shared" si="0"/>
        <v>0.67682926829268297</v>
      </c>
      <c r="K16" s="360">
        <v>26</v>
      </c>
      <c r="L16" s="404">
        <f t="shared" si="1"/>
        <v>0.15853658536585366</v>
      </c>
      <c r="M16" s="360">
        <v>27</v>
      </c>
      <c r="N16" s="405">
        <f t="shared" si="2"/>
        <v>0.16463414634146342</v>
      </c>
      <c r="O16" s="362">
        <f t="shared" si="3"/>
        <v>164</v>
      </c>
      <c r="P16" s="364">
        <f>O16/SUM(O$16:O$18)</f>
        <v>8.9666484417714604E-2</v>
      </c>
      <c r="Q16" s="398"/>
      <c r="R16" s="401"/>
      <c r="S16" s="402"/>
      <c r="T16" s="401"/>
      <c r="U16" s="402"/>
      <c r="V16" s="401"/>
      <c r="W16" s="402"/>
      <c r="X16" s="401"/>
      <c r="Y16" s="402"/>
      <c r="Z16" s="401"/>
      <c r="AA16" s="402"/>
      <c r="AB16" s="401"/>
      <c r="AC16" s="402"/>
    </row>
    <row r="17" spans="1:29" ht="15" customHeight="1" x14ac:dyDescent="0.2">
      <c r="A17" s="403"/>
      <c r="B17" s="475"/>
      <c r="C17" s="476"/>
      <c r="D17" s="476"/>
      <c r="E17" s="476"/>
      <c r="F17" s="477"/>
      <c r="G17" s="502" t="s">
        <v>149</v>
      </c>
      <c r="H17" s="504"/>
      <c r="I17" s="182">
        <v>579</v>
      </c>
      <c r="J17" s="183">
        <f t="shared" si="0"/>
        <v>0.82596291012838807</v>
      </c>
      <c r="K17" s="182">
        <v>81</v>
      </c>
      <c r="L17" s="183">
        <f t="shared" si="1"/>
        <v>0.11554921540656206</v>
      </c>
      <c r="M17" s="182">
        <v>41</v>
      </c>
      <c r="N17" s="183">
        <f t="shared" si="2"/>
        <v>5.8487874465049931E-2</v>
      </c>
      <c r="O17" s="367">
        <f t="shared" si="3"/>
        <v>701</v>
      </c>
      <c r="P17" s="369">
        <f>O17/SUM(O$16:O$18)</f>
        <v>0.38326954620010933</v>
      </c>
      <c r="Q17" s="398"/>
      <c r="R17" s="401"/>
      <c r="S17" s="402"/>
      <c r="T17" s="401"/>
      <c r="U17" s="402"/>
      <c r="V17" s="401"/>
      <c r="W17" s="402"/>
      <c r="X17" s="401"/>
      <c r="Y17" s="402"/>
      <c r="Z17" s="401"/>
      <c r="AA17" s="402"/>
      <c r="AB17" s="401"/>
      <c r="AC17" s="402"/>
    </row>
    <row r="18" spans="1:29" ht="15" customHeight="1" x14ac:dyDescent="0.2">
      <c r="A18" s="403"/>
      <c r="B18" s="478"/>
      <c r="C18" s="479"/>
      <c r="D18" s="479"/>
      <c r="E18" s="479"/>
      <c r="F18" s="480"/>
      <c r="G18" s="491" t="s">
        <v>150</v>
      </c>
      <c r="H18" s="493"/>
      <c r="I18" s="406">
        <v>823</v>
      </c>
      <c r="J18" s="407">
        <f t="shared" si="0"/>
        <v>0.85373443983402486</v>
      </c>
      <c r="K18" s="406">
        <v>99</v>
      </c>
      <c r="L18" s="407">
        <f t="shared" si="1"/>
        <v>0.10269709543568464</v>
      </c>
      <c r="M18" s="406">
        <v>42</v>
      </c>
      <c r="N18" s="407">
        <f t="shared" si="2"/>
        <v>4.3568464730290454E-2</v>
      </c>
      <c r="O18" s="408">
        <f t="shared" si="3"/>
        <v>964</v>
      </c>
      <c r="P18" s="370">
        <f>O18/SUM(O$16:O$18)</f>
        <v>0.52706396938217603</v>
      </c>
      <c r="Q18" s="398"/>
      <c r="R18" s="401"/>
      <c r="S18" s="402"/>
      <c r="T18" s="401"/>
      <c r="U18" s="402"/>
      <c r="V18" s="401"/>
      <c r="W18" s="402"/>
      <c r="X18" s="401"/>
      <c r="Y18" s="402"/>
      <c r="Z18" s="401"/>
      <c r="AA18" s="402"/>
      <c r="AB18" s="401"/>
      <c r="AC18" s="402"/>
    </row>
    <row r="19" spans="1:29" ht="15" customHeight="1" x14ac:dyDescent="0.2">
      <c r="A19" s="403"/>
      <c r="B19" s="481" t="s">
        <v>46</v>
      </c>
      <c r="C19" s="482"/>
      <c r="D19" s="482"/>
      <c r="E19" s="482"/>
      <c r="F19" s="483"/>
      <c r="G19" s="509" t="s">
        <v>158</v>
      </c>
      <c r="H19" s="511"/>
      <c r="I19" s="360">
        <v>207</v>
      </c>
      <c r="J19" s="404">
        <f t="shared" si="0"/>
        <v>0.81496062992125984</v>
      </c>
      <c r="K19" s="360">
        <v>29</v>
      </c>
      <c r="L19" s="404">
        <f t="shared" si="1"/>
        <v>0.1141732283464567</v>
      </c>
      <c r="M19" s="360">
        <v>18</v>
      </c>
      <c r="N19" s="405">
        <f t="shared" si="2"/>
        <v>7.0866141732283464E-2</v>
      </c>
      <c r="O19" s="362">
        <f t="shared" si="3"/>
        <v>254</v>
      </c>
      <c r="P19" s="364">
        <f>O19/SUM(O$19:O$21)</f>
        <v>4.0626999360204731E-2</v>
      </c>
      <c r="Q19" s="398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</row>
    <row r="20" spans="1:29" ht="15" customHeight="1" x14ac:dyDescent="0.2">
      <c r="A20" s="403"/>
      <c r="B20" s="475"/>
      <c r="C20" s="476"/>
      <c r="D20" s="476"/>
      <c r="E20" s="476"/>
      <c r="F20" s="477"/>
      <c r="G20" s="502" t="s">
        <v>149</v>
      </c>
      <c r="H20" s="504"/>
      <c r="I20" s="182">
        <v>2270</v>
      </c>
      <c r="J20" s="183">
        <f t="shared" si="0"/>
        <v>0.87610961018911615</v>
      </c>
      <c r="K20" s="182">
        <v>218</v>
      </c>
      <c r="L20" s="183">
        <f t="shared" si="1"/>
        <v>8.4137398687765347E-2</v>
      </c>
      <c r="M20" s="182">
        <v>103</v>
      </c>
      <c r="N20" s="183">
        <f t="shared" si="2"/>
        <v>3.9752991123118489E-2</v>
      </c>
      <c r="O20" s="367">
        <f t="shared" si="3"/>
        <v>2591</v>
      </c>
      <c r="P20" s="369">
        <f>O20/SUM(O$19:O$21)</f>
        <v>0.41442738323736406</v>
      </c>
      <c r="Q20" s="398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</row>
    <row r="21" spans="1:29" ht="15" customHeight="1" x14ac:dyDescent="0.2">
      <c r="A21" s="403"/>
      <c r="B21" s="478"/>
      <c r="C21" s="479"/>
      <c r="D21" s="479"/>
      <c r="E21" s="479"/>
      <c r="F21" s="480"/>
      <c r="G21" s="491" t="s">
        <v>150</v>
      </c>
      <c r="H21" s="493"/>
      <c r="I21" s="406">
        <v>2898</v>
      </c>
      <c r="J21" s="407">
        <f t="shared" si="0"/>
        <v>0.85060170237745814</v>
      </c>
      <c r="K21" s="406">
        <v>387</v>
      </c>
      <c r="L21" s="407">
        <f t="shared" si="1"/>
        <v>0.11358966832990901</v>
      </c>
      <c r="M21" s="406">
        <v>122</v>
      </c>
      <c r="N21" s="407">
        <f t="shared" si="2"/>
        <v>3.5808629292632815E-2</v>
      </c>
      <c r="O21" s="408">
        <f t="shared" si="3"/>
        <v>3407</v>
      </c>
      <c r="P21" s="370">
        <f>O21/SUM(O$19:O$21)</f>
        <v>0.54494561740243119</v>
      </c>
      <c r="Q21" s="398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</row>
    <row r="22" spans="1:29" ht="15" customHeight="1" x14ac:dyDescent="0.2">
      <c r="A22" s="403"/>
      <c r="B22" s="481" t="s">
        <v>47</v>
      </c>
      <c r="C22" s="482"/>
      <c r="D22" s="482"/>
      <c r="E22" s="482"/>
      <c r="F22" s="483"/>
      <c r="G22" s="509" t="s">
        <v>158</v>
      </c>
      <c r="H22" s="511"/>
      <c r="I22" s="360">
        <v>491</v>
      </c>
      <c r="J22" s="404">
        <f t="shared" si="0"/>
        <v>0.87678571428571428</v>
      </c>
      <c r="K22" s="360">
        <v>54</v>
      </c>
      <c r="L22" s="404">
        <f t="shared" si="1"/>
        <v>9.6428571428571433E-2</v>
      </c>
      <c r="M22" s="360">
        <v>15</v>
      </c>
      <c r="N22" s="405">
        <f t="shared" si="2"/>
        <v>2.6785714285714284E-2</v>
      </c>
      <c r="O22" s="362">
        <f t="shared" si="3"/>
        <v>560</v>
      </c>
      <c r="P22" s="364">
        <f>O22/SUM(O$22:O$24)</f>
        <v>0.18047051240734774</v>
      </c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</row>
    <row r="23" spans="1:29" ht="15" customHeight="1" x14ac:dyDescent="0.2">
      <c r="A23" s="403"/>
      <c r="B23" s="475"/>
      <c r="C23" s="476"/>
      <c r="D23" s="476"/>
      <c r="E23" s="476"/>
      <c r="F23" s="477"/>
      <c r="G23" s="502" t="s">
        <v>149</v>
      </c>
      <c r="H23" s="504"/>
      <c r="I23" s="182">
        <v>1425</v>
      </c>
      <c r="J23" s="183">
        <f t="shared" si="0"/>
        <v>0.79342984409799555</v>
      </c>
      <c r="K23" s="182">
        <v>184</v>
      </c>
      <c r="L23" s="183">
        <f t="shared" si="1"/>
        <v>0.10244988864142539</v>
      </c>
      <c r="M23" s="182">
        <v>187</v>
      </c>
      <c r="N23" s="183">
        <f t="shared" si="2"/>
        <v>0.10412026726057906</v>
      </c>
      <c r="O23" s="367">
        <f t="shared" si="3"/>
        <v>1796</v>
      </c>
      <c r="P23" s="369">
        <f>O23/SUM(O$22:O$24)</f>
        <v>0.57879471479213662</v>
      </c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</row>
    <row r="24" spans="1:29" ht="15" customHeight="1" x14ac:dyDescent="0.2">
      <c r="A24" s="403"/>
      <c r="B24" s="478"/>
      <c r="C24" s="479"/>
      <c r="D24" s="479"/>
      <c r="E24" s="479"/>
      <c r="F24" s="480"/>
      <c r="G24" s="491" t="s">
        <v>150</v>
      </c>
      <c r="H24" s="493"/>
      <c r="I24" s="406">
        <v>508</v>
      </c>
      <c r="J24" s="407">
        <f t="shared" si="0"/>
        <v>0.68005354752342706</v>
      </c>
      <c r="K24" s="406">
        <v>93</v>
      </c>
      <c r="L24" s="407">
        <f t="shared" si="1"/>
        <v>0.12449799196787148</v>
      </c>
      <c r="M24" s="406">
        <v>146</v>
      </c>
      <c r="N24" s="407">
        <f t="shared" si="2"/>
        <v>0.19544846050870146</v>
      </c>
      <c r="O24" s="408">
        <f t="shared" si="3"/>
        <v>747</v>
      </c>
      <c r="P24" s="370">
        <f>O24/SUM(O$22:O$24)</f>
        <v>0.24073477280051564</v>
      </c>
      <c r="Q24" s="398"/>
      <c r="R24" s="398"/>
      <c r="S24" s="398"/>
      <c r="T24" s="398"/>
      <c r="U24" s="398"/>
      <c r="V24" s="398"/>
      <c r="W24" s="398"/>
      <c r="X24" s="398"/>
      <c r="Y24" s="398"/>
      <c r="Z24" s="398"/>
      <c r="AA24" s="398"/>
      <c r="AB24" s="398"/>
      <c r="AC24" s="398"/>
    </row>
    <row r="25" spans="1:29" ht="15" customHeight="1" x14ac:dyDescent="0.2">
      <c r="A25" s="403"/>
      <c r="B25" s="481" t="s">
        <v>48</v>
      </c>
      <c r="C25" s="482"/>
      <c r="D25" s="482"/>
      <c r="E25" s="482"/>
      <c r="F25" s="483"/>
      <c r="G25" s="509" t="s">
        <v>158</v>
      </c>
      <c r="H25" s="511"/>
      <c r="I25" s="360">
        <v>1599</v>
      </c>
      <c r="J25" s="404">
        <f t="shared" si="0"/>
        <v>0.84290985767000526</v>
      </c>
      <c r="K25" s="360">
        <v>223</v>
      </c>
      <c r="L25" s="404">
        <f t="shared" si="1"/>
        <v>0.11755403268318397</v>
      </c>
      <c r="M25" s="360">
        <v>75</v>
      </c>
      <c r="N25" s="405">
        <f t="shared" si="2"/>
        <v>3.9536109646810751E-2</v>
      </c>
      <c r="O25" s="362">
        <f t="shared" si="3"/>
        <v>1897</v>
      </c>
      <c r="P25" s="364">
        <f>O25/SUM(O$25:O$27)</f>
        <v>9.1035608023802672E-2</v>
      </c>
      <c r="Q25" s="398"/>
      <c r="R25" s="398"/>
      <c r="S25" s="394"/>
      <c r="T25" s="398"/>
      <c r="U25" s="394"/>
      <c r="V25" s="409"/>
      <c r="W25" s="409"/>
      <c r="X25" s="398"/>
      <c r="Y25" s="394"/>
      <c r="Z25" s="409"/>
      <c r="AA25" s="409"/>
      <c r="AB25" s="409"/>
      <c r="AC25" s="409"/>
    </row>
    <row r="26" spans="1:29" ht="15" customHeight="1" x14ac:dyDescent="0.2">
      <c r="A26" s="403"/>
      <c r="B26" s="475"/>
      <c r="C26" s="476"/>
      <c r="D26" s="476"/>
      <c r="E26" s="476"/>
      <c r="F26" s="477"/>
      <c r="G26" s="502" t="s">
        <v>149</v>
      </c>
      <c r="H26" s="504"/>
      <c r="I26" s="182">
        <v>9019</v>
      </c>
      <c r="J26" s="183">
        <f t="shared" si="0"/>
        <v>0.84321241585639495</v>
      </c>
      <c r="K26" s="182">
        <v>1484</v>
      </c>
      <c r="L26" s="183">
        <f t="shared" si="1"/>
        <v>0.13874345549738221</v>
      </c>
      <c r="M26" s="182">
        <v>193</v>
      </c>
      <c r="N26" s="183">
        <f t="shared" si="2"/>
        <v>1.8044128646222887E-2</v>
      </c>
      <c r="O26" s="367">
        <f t="shared" si="3"/>
        <v>10696</v>
      </c>
      <c r="P26" s="369">
        <f>O26/SUM(O$25:O$27)</f>
        <v>0.51329302236299068</v>
      </c>
      <c r="Q26" s="398"/>
      <c r="R26" s="398"/>
      <c r="S26" s="394"/>
      <c r="T26" s="398"/>
      <c r="U26" s="394"/>
      <c r="V26" s="409"/>
      <c r="W26" s="409"/>
      <c r="X26" s="398"/>
      <c r="Y26" s="394"/>
      <c r="Z26" s="409"/>
      <c r="AA26" s="409"/>
      <c r="AB26" s="409"/>
      <c r="AC26" s="409"/>
    </row>
    <row r="27" spans="1:29" ht="15" customHeight="1" x14ac:dyDescent="0.2">
      <c r="A27" s="403"/>
      <c r="B27" s="478"/>
      <c r="C27" s="479"/>
      <c r="D27" s="479"/>
      <c r="E27" s="479"/>
      <c r="F27" s="480"/>
      <c r="G27" s="491" t="s">
        <v>150</v>
      </c>
      <c r="H27" s="493"/>
      <c r="I27" s="406">
        <v>7156</v>
      </c>
      <c r="J27" s="407">
        <f t="shared" si="0"/>
        <v>0.86791995148574896</v>
      </c>
      <c r="K27" s="406">
        <v>905</v>
      </c>
      <c r="L27" s="407">
        <f t="shared" si="1"/>
        <v>0.10976349302607641</v>
      </c>
      <c r="M27" s="406">
        <v>184</v>
      </c>
      <c r="N27" s="407">
        <f t="shared" si="2"/>
        <v>2.2316555488174652E-2</v>
      </c>
      <c r="O27" s="408">
        <f t="shared" si="3"/>
        <v>8245</v>
      </c>
      <c r="P27" s="370">
        <f>O27/SUM(O$25:O$27)</f>
        <v>0.39567136961320665</v>
      </c>
      <c r="Q27" s="398"/>
      <c r="R27" s="398"/>
      <c r="S27" s="394"/>
      <c r="T27" s="398"/>
      <c r="U27" s="394"/>
      <c r="V27" s="409"/>
      <c r="W27" s="409"/>
      <c r="X27" s="398"/>
      <c r="Y27" s="394"/>
      <c r="Z27" s="409"/>
      <c r="AA27" s="409"/>
      <c r="AB27" s="409"/>
      <c r="AC27" s="409"/>
    </row>
    <row r="28" spans="1:29" ht="15" customHeight="1" x14ac:dyDescent="0.2">
      <c r="B28" s="481" t="s">
        <v>29</v>
      </c>
      <c r="C28" s="482"/>
      <c r="D28" s="482"/>
      <c r="E28" s="482"/>
      <c r="F28" s="483"/>
      <c r="G28" s="509" t="s">
        <v>158</v>
      </c>
      <c r="H28" s="511"/>
      <c r="I28" s="363">
        <f>I13+I16+I19+I22+I25</f>
        <v>2511</v>
      </c>
      <c r="J28" s="410">
        <f t="shared" si="0"/>
        <v>0.84064278540341475</v>
      </c>
      <c r="K28" s="362">
        <f>K13+K16+K19+K22+K25</f>
        <v>341</v>
      </c>
      <c r="L28" s="410">
        <f t="shared" si="1"/>
        <v>0.11416136591898225</v>
      </c>
      <c r="M28" s="362">
        <f>M13+M16+M19+M22+M25</f>
        <v>135</v>
      </c>
      <c r="N28" s="411">
        <f t="shared" si="2"/>
        <v>4.5195848677602943E-2</v>
      </c>
      <c r="O28" s="362">
        <f t="shared" si="3"/>
        <v>2987</v>
      </c>
      <c r="P28" s="364">
        <f>O28/SUM(O$28:O$30)</f>
        <v>9.0696544604360232E-2</v>
      </c>
      <c r="Q28" s="398"/>
      <c r="R28" s="412"/>
      <c r="S28" s="412"/>
      <c r="T28" s="412"/>
      <c r="U28" s="412"/>
      <c r="V28" s="412"/>
      <c r="W28" s="412"/>
      <c r="X28" s="412"/>
      <c r="Y28" s="412"/>
      <c r="Z28" s="412"/>
      <c r="AA28" s="412"/>
      <c r="AB28" s="412"/>
      <c r="AC28" s="412"/>
    </row>
    <row r="29" spans="1:29" ht="15" customHeight="1" x14ac:dyDescent="0.2">
      <c r="B29" s="475"/>
      <c r="C29" s="476"/>
      <c r="D29" s="476"/>
      <c r="E29" s="476"/>
      <c r="F29" s="477"/>
      <c r="G29" s="502" t="s">
        <v>149</v>
      </c>
      <c r="H29" s="504"/>
      <c r="I29" s="368">
        <f>I14+I17+I20+I23+I26</f>
        <v>13685</v>
      </c>
      <c r="J29" s="413">
        <f t="shared" si="0"/>
        <v>0.84485738980121006</v>
      </c>
      <c r="K29" s="367">
        <f>K14+K17+K20+K23+K26</f>
        <v>1989</v>
      </c>
      <c r="L29" s="413">
        <f t="shared" si="1"/>
        <v>0.12279293739967898</v>
      </c>
      <c r="M29" s="367">
        <f>M14+M17+M20+M23+M26</f>
        <v>524</v>
      </c>
      <c r="N29" s="413">
        <f t="shared" si="2"/>
        <v>3.2349672799111003E-2</v>
      </c>
      <c r="O29" s="367">
        <f t="shared" si="3"/>
        <v>16198</v>
      </c>
      <c r="P29" s="369">
        <f>O29/SUM(O$28:O$30)</f>
        <v>0.49183214914677842</v>
      </c>
      <c r="Q29" s="400"/>
      <c r="R29" s="399"/>
      <c r="S29" s="400"/>
      <c r="T29" s="399"/>
      <c r="U29" s="414"/>
      <c r="V29" s="399"/>
      <c r="W29" s="414"/>
      <c r="X29" s="399"/>
      <c r="Y29" s="414"/>
      <c r="Z29" s="399"/>
      <c r="AA29" s="414"/>
    </row>
    <row r="30" spans="1:29" ht="15" customHeight="1" x14ac:dyDescent="0.2">
      <c r="B30" s="475"/>
      <c r="C30" s="476"/>
      <c r="D30" s="476"/>
      <c r="E30" s="476"/>
      <c r="F30" s="477"/>
      <c r="G30" s="491" t="s">
        <v>150</v>
      </c>
      <c r="H30" s="493"/>
      <c r="I30" s="368">
        <f>I15+I18+I21+I24+I27</f>
        <v>11754</v>
      </c>
      <c r="J30" s="413">
        <f t="shared" si="0"/>
        <v>0.85489853807549643</v>
      </c>
      <c r="K30" s="367">
        <f>K15+K18+K21+K24+K27</f>
        <v>1500</v>
      </c>
      <c r="L30" s="413">
        <f t="shared" si="1"/>
        <v>0.10909884355225835</v>
      </c>
      <c r="M30" s="367">
        <f>M15+M18+M21+M24+M27</f>
        <v>495</v>
      </c>
      <c r="N30" s="413">
        <f t="shared" si="2"/>
        <v>3.6002618372245256E-2</v>
      </c>
      <c r="O30" s="367">
        <f t="shared" si="3"/>
        <v>13749</v>
      </c>
      <c r="P30" s="369">
        <f>O30/SUM(O$28:O$30)</f>
        <v>0.41747130624886136</v>
      </c>
      <c r="Q30" s="400"/>
      <c r="R30" s="399"/>
      <c r="S30" s="400"/>
    </row>
    <row r="31" spans="1:29" ht="15" customHeight="1" thickBot="1" x14ac:dyDescent="0.25">
      <c r="B31" s="636"/>
      <c r="C31" s="637"/>
      <c r="D31" s="637"/>
      <c r="E31" s="637"/>
      <c r="F31" s="638"/>
      <c r="G31" s="558" t="s">
        <v>66</v>
      </c>
      <c r="H31" s="559"/>
      <c r="I31" s="186">
        <f>SUM(I28:I30)</f>
        <v>27950</v>
      </c>
      <c r="J31" s="415">
        <f t="shared" si="0"/>
        <v>0.84866703103176044</v>
      </c>
      <c r="K31" s="373">
        <f>SUM(K28:K30)</f>
        <v>3830</v>
      </c>
      <c r="L31" s="416">
        <f t="shared" si="1"/>
        <v>0.11629319244549706</v>
      </c>
      <c r="M31" s="373">
        <f>SUM(M28:M30)</f>
        <v>1154</v>
      </c>
      <c r="N31" s="416">
        <f t="shared" si="2"/>
        <v>3.5039776522742455E-2</v>
      </c>
      <c r="O31" s="373">
        <f>SUM(O28:O30)</f>
        <v>32934</v>
      </c>
      <c r="P31" s="417">
        <f>O31/SUM(O$31)</f>
        <v>1</v>
      </c>
      <c r="Q31" s="400"/>
      <c r="R31" s="399"/>
      <c r="S31" s="400"/>
    </row>
    <row r="32" spans="1:29" ht="15" customHeight="1" x14ac:dyDescent="0.2">
      <c r="B32" s="65" t="s">
        <v>133</v>
      </c>
      <c r="Q32" s="400"/>
      <c r="R32" s="399"/>
      <c r="S32" s="400"/>
    </row>
    <row r="33" spans="2:19" ht="15" customHeight="1" x14ac:dyDescent="0.2">
      <c r="B33" s="65" t="s">
        <v>151</v>
      </c>
      <c r="Q33" s="400"/>
      <c r="R33" s="399"/>
      <c r="S33" s="400"/>
    </row>
    <row r="34" spans="2:19" ht="10.5" customHeight="1" x14ac:dyDescent="0.2">
      <c r="Q34" s="96"/>
      <c r="R34" s="95"/>
      <c r="S34" s="96"/>
    </row>
    <row r="35" spans="2:19" ht="10.5" customHeight="1" x14ac:dyDescent="0.2">
      <c r="Q35" s="96"/>
      <c r="R35" s="95"/>
      <c r="S35" s="96"/>
    </row>
    <row r="36" spans="2:19" ht="10.5" customHeight="1" x14ac:dyDescent="0.2">
      <c r="Q36" s="96"/>
      <c r="R36" s="95"/>
      <c r="S36" s="96"/>
    </row>
    <row r="37" spans="2:19" ht="10.5" customHeight="1" x14ac:dyDescent="0.2">
      <c r="Q37" s="96"/>
      <c r="R37" s="95"/>
      <c r="S37" s="96"/>
    </row>
    <row r="38" spans="2:19" ht="10.5" customHeight="1" x14ac:dyDescent="0.2">
      <c r="Q38" s="96"/>
      <c r="R38" s="95"/>
      <c r="S38" s="96"/>
    </row>
    <row r="39" spans="2:19" ht="10.5" customHeight="1" x14ac:dyDescent="0.2">
      <c r="Q39" s="96"/>
      <c r="R39" s="95"/>
      <c r="S39" s="96"/>
    </row>
    <row r="40" spans="2:19" ht="10.5" customHeight="1" x14ac:dyDescent="0.2">
      <c r="Q40" s="96"/>
      <c r="R40" s="95"/>
      <c r="S40" s="96"/>
    </row>
    <row r="41" spans="2:19" ht="10.5" customHeight="1" x14ac:dyDescent="0.2">
      <c r="Q41" s="96"/>
      <c r="R41" s="95"/>
      <c r="S41" s="96"/>
    </row>
    <row r="42" spans="2:19" ht="10.5" customHeight="1" x14ac:dyDescent="0.2">
      <c r="Q42" s="96"/>
      <c r="R42" s="95"/>
      <c r="S42" s="96"/>
    </row>
    <row r="43" spans="2:19" ht="10.5" customHeight="1" x14ac:dyDescent="0.2">
      <c r="Q43" s="96"/>
      <c r="R43" s="95"/>
      <c r="S43" s="96"/>
    </row>
    <row r="44" spans="2:19" ht="10.5" customHeight="1" x14ac:dyDescent="0.2">
      <c r="Q44" s="96"/>
      <c r="R44" s="95"/>
      <c r="S44" s="96"/>
    </row>
    <row r="45" spans="2:19" ht="10.5" customHeight="1" x14ac:dyDescent="0.2">
      <c r="Q45" s="96"/>
      <c r="R45" s="95"/>
      <c r="S45" s="96"/>
    </row>
    <row r="46" spans="2:19" ht="10.5" customHeight="1" x14ac:dyDescent="0.2">
      <c r="Q46" s="96"/>
      <c r="R46" s="95"/>
      <c r="S46" s="96"/>
    </row>
    <row r="47" spans="2:19" ht="10.5" customHeight="1" x14ac:dyDescent="0.2">
      <c r="Q47" s="96"/>
      <c r="R47" s="95"/>
      <c r="S47" s="96"/>
    </row>
    <row r="48" spans="2:19" ht="10.5" customHeight="1" x14ac:dyDescent="0.2">
      <c r="Q48" s="96"/>
      <c r="R48" s="95"/>
      <c r="S48" s="96"/>
    </row>
    <row r="49" spans="17:19" ht="10.5" customHeight="1" x14ac:dyDescent="0.2">
      <c r="Q49" s="96"/>
      <c r="R49" s="95"/>
      <c r="S49" s="96"/>
    </row>
    <row r="50" spans="17:19" ht="10.5" customHeight="1" x14ac:dyDescent="0.2">
      <c r="Q50" s="96"/>
      <c r="R50" s="95"/>
      <c r="S50" s="96"/>
    </row>
    <row r="51" spans="17:19" ht="10.5" customHeight="1" x14ac:dyDescent="0.2">
      <c r="Q51" s="96"/>
      <c r="R51" s="95"/>
      <c r="S51" s="96"/>
    </row>
    <row r="52" spans="17:19" ht="10.5" customHeight="1" x14ac:dyDescent="0.2">
      <c r="Q52" s="96"/>
      <c r="R52" s="95"/>
      <c r="S52" s="96"/>
    </row>
    <row r="53" spans="17:19" ht="10.5" customHeight="1" x14ac:dyDescent="0.2">
      <c r="Q53" s="96"/>
      <c r="R53" s="95"/>
      <c r="S53" s="96"/>
    </row>
    <row r="54" spans="17:19" ht="10.5" customHeight="1" x14ac:dyDescent="0.2">
      <c r="Q54" s="96"/>
      <c r="R54" s="95"/>
      <c r="S54" s="96"/>
    </row>
    <row r="55" spans="17:19" ht="10.5" customHeight="1" x14ac:dyDescent="0.2">
      <c r="Q55" s="96"/>
      <c r="R55" s="95"/>
      <c r="S55" s="96"/>
    </row>
    <row r="56" spans="17:19" ht="10.5" customHeight="1" x14ac:dyDescent="0.2">
      <c r="Q56" s="96"/>
      <c r="R56" s="95"/>
      <c r="S56" s="96"/>
    </row>
    <row r="57" spans="17:19" ht="10.5" customHeight="1" x14ac:dyDescent="0.2">
      <c r="Q57" s="96"/>
      <c r="R57" s="95"/>
      <c r="S57" s="96"/>
    </row>
    <row r="58" spans="17:19" ht="10.5" customHeight="1" x14ac:dyDescent="0.2">
      <c r="Q58" s="96"/>
      <c r="R58" s="95"/>
      <c r="S58" s="96"/>
    </row>
    <row r="59" spans="17:19" ht="10.5" customHeight="1" x14ac:dyDescent="0.2">
      <c r="Q59" s="96"/>
      <c r="R59" s="95"/>
      <c r="S59" s="96"/>
    </row>
    <row r="60" spans="17:19" ht="10.5" customHeight="1" x14ac:dyDescent="0.2">
      <c r="Q60" s="96"/>
      <c r="R60" s="95"/>
      <c r="S60" s="96"/>
    </row>
    <row r="61" spans="17:19" ht="10.5" customHeight="1" x14ac:dyDescent="0.2">
      <c r="Q61" s="96"/>
      <c r="R61" s="95"/>
      <c r="S61" s="96"/>
    </row>
    <row r="62" spans="17:19" ht="10.5" customHeight="1" x14ac:dyDescent="0.2">
      <c r="Q62" s="96"/>
      <c r="R62" s="95"/>
      <c r="S62" s="96"/>
    </row>
    <row r="63" spans="17:19" ht="10.5" customHeight="1" x14ac:dyDescent="0.2">
      <c r="Q63" s="96"/>
      <c r="R63" s="95"/>
      <c r="S63" s="96"/>
    </row>
    <row r="64" spans="17:19" ht="10.5" customHeight="1" x14ac:dyDescent="0.2">
      <c r="Q64" s="96"/>
      <c r="R64" s="95"/>
      <c r="S64" s="96"/>
    </row>
    <row r="65" spans="17:19" ht="10.5" customHeight="1" x14ac:dyDescent="0.2">
      <c r="Q65" s="96"/>
      <c r="R65" s="95"/>
      <c r="S65" s="96"/>
    </row>
    <row r="66" spans="17:19" ht="10.5" customHeight="1" x14ac:dyDescent="0.2">
      <c r="Q66" s="96"/>
      <c r="R66" s="95"/>
      <c r="S66" s="96"/>
    </row>
    <row r="67" spans="17:19" ht="10.5" customHeight="1" x14ac:dyDescent="0.2">
      <c r="Q67" s="96"/>
      <c r="R67" s="95"/>
      <c r="S67" s="96"/>
    </row>
    <row r="68" spans="17:19" ht="10.5" customHeight="1" x14ac:dyDescent="0.2">
      <c r="Q68" s="96"/>
      <c r="R68" s="95"/>
      <c r="S68" s="96"/>
    </row>
    <row r="69" spans="17:19" ht="10.5" customHeight="1" x14ac:dyDescent="0.2">
      <c r="Q69" s="96"/>
      <c r="R69" s="95"/>
      <c r="S69" s="96"/>
    </row>
    <row r="70" spans="17:19" ht="10.5" customHeight="1" x14ac:dyDescent="0.2">
      <c r="Q70" s="96"/>
      <c r="R70" s="95"/>
      <c r="S70" s="96"/>
    </row>
    <row r="71" spans="17:19" ht="10.5" customHeight="1" x14ac:dyDescent="0.2">
      <c r="Q71" s="96"/>
      <c r="R71" s="95"/>
      <c r="S71" s="96"/>
    </row>
    <row r="72" spans="17:19" ht="10.5" customHeight="1" x14ac:dyDescent="0.2">
      <c r="Q72" s="96"/>
      <c r="R72" s="95"/>
      <c r="S72" s="96"/>
    </row>
    <row r="73" spans="17:19" ht="10.5" customHeight="1" x14ac:dyDescent="0.2">
      <c r="Q73" s="96"/>
      <c r="R73" s="95"/>
      <c r="S73" s="96"/>
    </row>
    <row r="74" spans="17:19" ht="10.5" customHeight="1" x14ac:dyDescent="0.2">
      <c r="Q74" s="96"/>
      <c r="R74" s="95"/>
      <c r="S74" s="96"/>
    </row>
    <row r="75" spans="17:19" ht="10.5" customHeight="1" x14ac:dyDescent="0.2">
      <c r="Q75" s="96"/>
      <c r="R75" s="95"/>
      <c r="S75" s="96"/>
    </row>
    <row r="76" spans="17:19" ht="10.5" customHeight="1" x14ac:dyDescent="0.2"/>
    <row r="77" spans="17:19" ht="10.5" customHeight="1" x14ac:dyDescent="0.2"/>
    <row r="78" spans="17:19" ht="10.5" customHeight="1" x14ac:dyDescent="0.2"/>
    <row r="79" spans="17:19" ht="10.5" customHeight="1" x14ac:dyDescent="0.2"/>
    <row r="80" spans="17:19" ht="10.5" customHeight="1" x14ac:dyDescent="0.2"/>
    <row r="81" spans="2:10" ht="10.5" customHeight="1" x14ac:dyDescent="0.2"/>
    <row r="82" spans="2:10" ht="10.5" customHeight="1" x14ac:dyDescent="0.2"/>
    <row r="83" spans="2:10" ht="10.5" customHeight="1" x14ac:dyDescent="0.2"/>
    <row r="84" spans="2:10" ht="10.5" customHeight="1" x14ac:dyDescent="0.2"/>
    <row r="85" spans="2:10" ht="10.5" customHeight="1" x14ac:dyDescent="0.2"/>
    <row r="86" spans="2:10" ht="10.5" customHeight="1" x14ac:dyDescent="0.2"/>
    <row r="87" spans="2:10" ht="10.5" customHeight="1" x14ac:dyDescent="0.2"/>
    <row r="88" spans="2:10" ht="10.5" customHeight="1" x14ac:dyDescent="0.2"/>
    <row r="89" spans="2:10" ht="10.5" customHeight="1" x14ac:dyDescent="0.2">
      <c r="B89" s="12"/>
      <c r="G89" s="12"/>
    </row>
    <row r="90" spans="2:10" ht="10.5" customHeight="1" x14ac:dyDescent="0.2">
      <c r="B90" s="12"/>
      <c r="G90" s="103"/>
      <c r="I90" s="103"/>
      <c r="J90" s="103"/>
    </row>
    <row r="91" spans="2:10" ht="10.5" customHeight="1" x14ac:dyDescent="0.2">
      <c r="B91" s="12"/>
      <c r="G91" s="41"/>
      <c r="I91" s="103"/>
      <c r="J91" s="103"/>
    </row>
    <row r="92" spans="2:10" ht="10.5" customHeight="1" x14ac:dyDescent="0.2">
      <c r="B92" s="12"/>
      <c r="G92" s="41"/>
      <c r="I92" s="103"/>
      <c r="J92" s="103"/>
    </row>
    <row r="93" spans="2:10" ht="10.5" customHeight="1" x14ac:dyDescent="0.2">
      <c r="B93" s="12"/>
      <c r="G93" s="12"/>
      <c r="I93" s="12"/>
    </row>
    <row r="94" spans="2:10" ht="10.5" customHeight="1" x14ac:dyDescent="0.2">
      <c r="B94" s="12"/>
    </row>
    <row r="95" spans="2:10" ht="10.5" customHeight="1" x14ac:dyDescent="0.2">
      <c r="B95" s="12"/>
      <c r="G95" s="12"/>
      <c r="I95" s="12"/>
    </row>
    <row r="96" spans="2:10" ht="10.5" customHeight="1" x14ac:dyDescent="0.2"/>
    <row r="97" spans="2:13" ht="10.5" customHeight="1" x14ac:dyDescent="0.2">
      <c r="B97" s="12"/>
    </row>
    <row r="98" spans="2:13" ht="10.5" customHeight="1" x14ac:dyDescent="0.2">
      <c r="B98" s="12"/>
      <c r="I98" s="103"/>
      <c r="K98" s="103"/>
      <c r="M98" s="103"/>
    </row>
    <row r="99" spans="2:13" ht="10.5" customHeight="1" x14ac:dyDescent="0.2">
      <c r="B99" s="12"/>
      <c r="I99" s="41"/>
      <c r="K99" s="41"/>
      <c r="M99" s="41"/>
    </row>
    <row r="100" spans="2:13" ht="10.5" customHeight="1" x14ac:dyDescent="0.2">
      <c r="B100" s="12"/>
      <c r="I100" s="41"/>
      <c r="K100" s="41"/>
      <c r="M100" s="41"/>
    </row>
    <row r="101" spans="2:13" ht="10.5" customHeight="1" x14ac:dyDescent="0.2">
      <c r="B101" s="12"/>
      <c r="I101" s="12"/>
      <c r="K101" s="12"/>
      <c r="M101" s="12"/>
    </row>
    <row r="102" spans="2:13" ht="10.5" customHeight="1" x14ac:dyDescent="0.2">
      <c r="B102" s="12"/>
    </row>
    <row r="103" spans="2:13" ht="10.5" customHeight="1" x14ac:dyDescent="0.2">
      <c r="B103" s="12"/>
      <c r="I103" s="12"/>
      <c r="K103" s="12"/>
      <c r="M103" s="12"/>
    </row>
    <row r="104" spans="2:13" ht="10.5" customHeight="1" x14ac:dyDescent="0.2"/>
    <row r="105" spans="2:13" ht="10.5" customHeight="1" x14ac:dyDescent="0.2"/>
    <row r="106" spans="2:13" ht="10.5" customHeight="1" x14ac:dyDescent="0.2">
      <c r="B106" s="12"/>
      <c r="I106" s="103"/>
      <c r="K106" s="103"/>
      <c r="M106" s="103"/>
    </row>
    <row r="107" spans="2:13" ht="10.5" customHeight="1" x14ac:dyDescent="0.2">
      <c r="B107" s="12"/>
      <c r="I107" s="41"/>
      <c r="K107" s="41"/>
      <c r="M107" s="41"/>
    </row>
    <row r="108" spans="2:13" ht="10.5" customHeight="1" x14ac:dyDescent="0.2">
      <c r="B108" s="12"/>
      <c r="I108" s="41"/>
      <c r="K108" s="41"/>
      <c r="M108" s="41"/>
    </row>
    <row r="109" spans="2:13" ht="10.5" customHeight="1" x14ac:dyDescent="0.2">
      <c r="B109" s="12"/>
      <c r="I109" s="12"/>
      <c r="K109" s="12"/>
      <c r="M109" s="12"/>
    </row>
    <row r="110" spans="2:13" ht="10.5" customHeight="1" x14ac:dyDescent="0.2">
      <c r="B110" s="12"/>
    </row>
    <row r="111" spans="2:13" ht="10.5" customHeight="1" x14ac:dyDescent="0.2">
      <c r="B111" s="12"/>
      <c r="I111" s="12"/>
      <c r="K111" s="12"/>
      <c r="M111" s="12"/>
    </row>
    <row r="112" spans="2:13" ht="10.5" customHeight="1" x14ac:dyDescent="0.2"/>
    <row r="113" spans="2:13" ht="10.5" customHeight="1" x14ac:dyDescent="0.2"/>
    <row r="114" spans="2:13" ht="10.5" customHeight="1" x14ac:dyDescent="0.2">
      <c r="B114" s="12"/>
      <c r="I114" s="103"/>
      <c r="K114" s="103"/>
      <c r="M114" s="103"/>
    </row>
    <row r="115" spans="2:13" ht="10.5" customHeight="1" x14ac:dyDescent="0.2">
      <c r="B115" s="12"/>
      <c r="I115" s="41"/>
      <c r="K115" s="103"/>
      <c r="M115" s="103"/>
    </row>
    <row r="116" spans="2:13" ht="10.5" customHeight="1" x14ac:dyDescent="0.2">
      <c r="B116" s="12"/>
      <c r="I116" s="41"/>
      <c r="K116" s="103"/>
      <c r="M116" s="103"/>
    </row>
    <row r="117" spans="2:13" ht="10.5" customHeight="1" x14ac:dyDescent="0.2">
      <c r="B117" s="12"/>
      <c r="I117" s="12"/>
      <c r="K117" s="12"/>
      <c r="M117" s="12"/>
    </row>
    <row r="118" spans="2:13" ht="10.5" customHeight="1" x14ac:dyDescent="0.2">
      <c r="B118" s="12"/>
    </row>
    <row r="119" spans="2:13" ht="10.5" customHeight="1" x14ac:dyDescent="0.2">
      <c r="B119" s="12"/>
      <c r="I119" s="12"/>
      <c r="K119" s="12"/>
      <c r="M119" s="12"/>
    </row>
    <row r="120" spans="2:13" ht="10.5" customHeight="1" x14ac:dyDescent="0.2"/>
    <row r="121" spans="2:13" ht="10.5" customHeight="1" x14ac:dyDescent="0.2"/>
    <row r="122" spans="2:13" ht="10.5" customHeight="1" x14ac:dyDescent="0.2"/>
    <row r="123" spans="2:13" ht="10.5" customHeight="1" x14ac:dyDescent="0.2"/>
    <row r="124" spans="2:13" ht="10.5" customHeight="1" x14ac:dyDescent="0.2"/>
    <row r="125" spans="2:13" ht="10.5" customHeight="1" x14ac:dyDescent="0.2"/>
    <row r="126" spans="2:13" ht="10.5" customHeight="1" x14ac:dyDescent="0.2"/>
    <row r="127" spans="2:13" ht="10.5" customHeight="1" x14ac:dyDescent="0.2"/>
    <row r="128" spans="2:13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</sheetData>
  <mergeCells count="33">
    <mergeCell ref="B9:P9"/>
    <mergeCell ref="B10:F12"/>
    <mergeCell ref="G10:H12"/>
    <mergeCell ref="I10:P10"/>
    <mergeCell ref="I11:J11"/>
    <mergeCell ref="K11:L11"/>
    <mergeCell ref="M11:N11"/>
    <mergeCell ref="O11:P11"/>
    <mergeCell ref="B13:F15"/>
    <mergeCell ref="G13:H13"/>
    <mergeCell ref="G14:H14"/>
    <mergeCell ref="G15:H15"/>
    <mergeCell ref="B16:F18"/>
    <mergeCell ref="G16:H16"/>
    <mergeCell ref="G17:H17"/>
    <mergeCell ref="G18:H18"/>
    <mergeCell ref="B19:F21"/>
    <mergeCell ref="G19:H19"/>
    <mergeCell ref="G20:H20"/>
    <mergeCell ref="G21:H21"/>
    <mergeCell ref="B22:F24"/>
    <mergeCell ref="G22:H22"/>
    <mergeCell ref="G23:H23"/>
    <mergeCell ref="G24:H24"/>
    <mergeCell ref="B25:F27"/>
    <mergeCell ref="G25:H25"/>
    <mergeCell ref="G26:H26"/>
    <mergeCell ref="G27:H27"/>
    <mergeCell ref="B28:F31"/>
    <mergeCell ref="G28:H28"/>
    <mergeCell ref="G29:H29"/>
    <mergeCell ref="G30:H30"/>
    <mergeCell ref="G31:H31"/>
  </mergeCells>
  <conditionalFormatting sqref="J13:J15">
    <cfRule type="colorScale" priority="24">
      <colorScale>
        <cfvo type="min"/>
        <cfvo type="max"/>
        <color rgb="FFFCFCFF"/>
        <color rgb="FF63BE7B"/>
      </colorScale>
    </cfRule>
  </conditionalFormatting>
  <conditionalFormatting sqref="J16:J18">
    <cfRule type="colorScale" priority="23">
      <colorScale>
        <cfvo type="min"/>
        <cfvo type="max"/>
        <color rgb="FFFCFCFF"/>
        <color rgb="FF63BE7B"/>
      </colorScale>
    </cfRule>
  </conditionalFormatting>
  <conditionalFormatting sqref="J19:J21">
    <cfRule type="colorScale" priority="22">
      <colorScale>
        <cfvo type="min"/>
        <cfvo type="max"/>
        <color rgb="FFFCFCFF"/>
        <color rgb="FF63BE7B"/>
      </colorScale>
    </cfRule>
  </conditionalFormatting>
  <conditionalFormatting sqref="J22:J24">
    <cfRule type="colorScale" priority="21">
      <colorScale>
        <cfvo type="min"/>
        <cfvo type="max"/>
        <color rgb="FFFCFCFF"/>
        <color rgb="FF63BE7B"/>
      </colorScale>
    </cfRule>
  </conditionalFormatting>
  <conditionalFormatting sqref="J25:J27">
    <cfRule type="colorScale" priority="20">
      <colorScale>
        <cfvo type="min"/>
        <cfvo type="max"/>
        <color rgb="FFFCFCFF"/>
        <color rgb="FF63BE7B"/>
      </colorScale>
    </cfRule>
  </conditionalFormatting>
  <conditionalFormatting sqref="J28:J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3:L15">
    <cfRule type="colorScale" priority="19">
      <colorScale>
        <cfvo type="min"/>
        <cfvo type="max"/>
        <color rgb="FFFCFCFF"/>
        <color rgb="FF63BE7B"/>
      </colorScale>
    </cfRule>
  </conditionalFormatting>
  <conditionalFormatting sqref="L16:L18">
    <cfRule type="colorScale" priority="18">
      <colorScale>
        <cfvo type="min"/>
        <cfvo type="max"/>
        <color rgb="FFFCFCFF"/>
        <color rgb="FF63BE7B"/>
      </colorScale>
    </cfRule>
  </conditionalFormatting>
  <conditionalFormatting sqref="L19:L21">
    <cfRule type="colorScale" priority="17">
      <colorScale>
        <cfvo type="min"/>
        <cfvo type="max"/>
        <color rgb="FFFCFCFF"/>
        <color rgb="FF63BE7B"/>
      </colorScale>
    </cfRule>
  </conditionalFormatting>
  <conditionalFormatting sqref="L22:L24">
    <cfRule type="colorScale" priority="16">
      <colorScale>
        <cfvo type="min"/>
        <cfvo type="max"/>
        <color rgb="FFFCFCFF"/>
        <color rgb="FF63BE7B"/>
      </colorScale>
    </cfRule>
  </conditionalFormatting>
  <conditionalFormatting sqref="L25:L27">
    <cfRule type="colorScale" priority="15">
      <colorScale>
        <cfvo type="min"/>
        <cfvo type="max"/>
        <color rgb="FFFCFCFF"/>
        <color rgb="FF63BE7B"/>
      </colorScale>
    </cfRule>
  </conditionalFormatting>
  <conditionalFormatting sqref="L28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N13:N15">
    <cfRule type="colorScale" priority="14">
      <colorScale>
        <cfvo type="min"/>
        <cfvo type="max"/>
        <color rgb="FFFCFCFF"/>
        <color rgb="FF63BE7B"/>
      </colorScale>
    </cfRule>
  </conditionalFormatting>
  <conditionalFormatting sqref="N16:N18">
    <cfRule type="colorScale" priority="13">
      <colorScale>
        <cfvo type="min"/>
        <cfvo type="max"/>
        <color rgb="FFFCFCFF"/>
        <color rgb="FF63BE7B"/>
      </colorScale>
    </cfRule>
  </conditionalFormatting>
  <conditionalFormatting sqref="N19:N21">
    <cfRule type="colorScale" priority="12">
      <colorScale>
        <cfvo type="min"/>
        <cfvo type="max"/>
        <color rgb="FFFCFCFF"/>
        <color rgb="FF63BE7B"/>
      </colorScale>
    </cfRule>
  </conditionalFormatting>
  <conditionalFormatting sqref="N22:N24">
    <cfRule type="colorScale" priority="11">
      <colorScale>
        <cfvo type="min"/>
        <cfvo type="max"/>
        <color rgb="FFFCFCFF"/>
        <color rgb="FF63BE7B"/>
      </colorScale>
    </cfRule>
  </conditionalFormatting>
  <conditionalFormatting sqref="N25:N27">
    <cfRule type="colorScale" priority="10">
      <colorScale>
        <cfvo type="min"/>
        <cfvo type="max"/>
        <color rgb="FFFCFCFF"/>
        <color rgb="FF63BE7B"/>
      </colorScale>
    </cfRule>
  </conditionalFormatting>
  <conditionalFormatting sqref="N28:N30">
    <cfRule type="colorScale" priority="2">
      <colorScale>
        <cfvo type="min"/>
        <cfvo type="max"/>
        <color rgb="FFFCFCFF"/>
        <color rgb="FF63BE7B"/>
      </colorScale>
    </cfRule>
  </conditionalFormatting>
  <conditionalFormatting sqref="P13:P15">
    <cfRule type="colorScale" priority="9">
      <colorScale>
        <cfvo type="min"/>
        <cfvo type="max"/>
        <color rgb="FFFCFCFF"/>
        <color rgb="FF63BE7B"/>
      </colorScale>
    </cfRule>
  </conditionalFormatting>
  <conditionalFormatting sqref="P16:P18">
    <cfRule type="colorScale" priority="8">
      <colorScale>
        <cfvo type="min"/>
        <cfvo type="max"/>
        <color rgb="FFFCFCFF"/>
        <color rgb="FF63BE7B"/>
      </colorScale>
    </cfRule>
  </conditionalFormatting>
  <conditionalFormatting sqref="P19:P21">
    <cfRule type="colorScale" priority="7">
      <colorScale>
        <cfvo type="min"/>
        <cfvo type="max"/>
        <color rgb="FFFCFCFF"/>
        <color rgb="FF63BE7B"/>
      </colorScale>
    </cfRule>
  </conditionalFormatting>
  <conditionalFormatting sqref="P22:P24">
    <cfRule type="colorScale" priority="6">
      <colorScale>
        <cfvo type="min"/>
        <cfvo type="max"/>
        <color rgb="FFFCFCFF"/>
        <color rgb="FF63BE7B"/>
      </colorScale>
    </cfRule>
  </conditionalFormatting>
  <conditionalFormatting sqref="P25:P27">
    <cfRule type="colorScale" priority="5">
      <colorScale>
        <cfvo type="min"/>
        <cfvo type="max"/>
        <color rgb="FFFCFCFF"/>
        <color rgb="FF63BE7B"/>
      </colorScale>
    </cfRule>
  </conditionalFormatting>
  <conditionalFormatting sqref="P28:P30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FB033EA3-E4D1-48D9-ADDA-24A081F088A7}"/>
  </hyperlinks>
  <pageMargins left="0.7" right="0.7" top="0.75" bottom="0.75" header="0.3" footer="0.3"/>
  <pageSetup paperSize="9" scale="68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J25:R31" formula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AF24-1A2B-4426-B673-810B3D3FF3D4}">
  <sheetPr codeName="Hoja46">
    <tabColor theme="7" tint="0.39997558519241921"/>
    <pageSetUpPr fitToPage="1"/>
  </sheetPr>
  <dimension ref="A1:AB975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5703125" customWidth="1"/>
    <col min="7" max="11" width="13.42578125" customWidth="1"/>
    <col min="12" max="33" width="7.42578125" customWidth="1"/>
    <col min="34" max="38" width="8.5703125" customWidth="1"/>
  </cols>
  <sheetData>
    <row r="1" spans="1:28" ht="10.5" customHeight="1" x14ac:dyDescent="0.2"/>
    <row r="2" spans="1:28" ht="10.5" customHeight="1" x14ac:dyDescent="0.2">
      <c r="B2" s="1" t="s">
        <v>0</v>
      </c>
    </row>
    <row r="3" spans="1:28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8" ht="10.5" customHeight="1" x14ac:dyDescent="0.2">
      <c r="A4" s="3"/>
      <c r="O4" s="12"/>
      <c r="P4" s="12"/>
      <c r="Q4" s="12"/>
      <c r="R4" s="12"/>
      <c r="S4" s="12"/>
    </row>
    <row r="5" spans="1:28" x14ac:dyDescent="0.2">
      <c r="A5" s="460" t="s">
        <v>115</v>
      </c>
    </row>
    <row r="6" spans="1:28" ht="10.5" customHeight="1" thickBot="1" x14ac:dyDescent="0.25">
      <c r="A6" s="3"/>
      <c r="B6" s="4"/>
      <c r="C6" s="6"/>
      <c r="N6" s="12"/>
      <c r="O6" s="12"/>
      <c r="P6" s="12"/>
      <c r="Q6" s="12"/>
      <c r="R6" s="12"/>
      <c r="S6" s="12"/>
    </row>
    <row r="7" spans="1:28" ht="15" customHeight="1" thickBot="1" x14ac:dyDescent="0.25">
      <c r="A7" s="75"/>
      <c r="B7" s="463" t="s">
        <v>5</v>
      </c>
      <c r="C7" s="464"/>
      <c r="D7" s="464"/>
      <c r="E7" s="464"/>
      <c r="F7" s="464"/>
      <c r="G7" s="464"/>
      <c r="H7" s="464"/>
      <c r="I7" s="464"/>
      <c r="J7" s="464"/>
      <c r="K7" s="465"/>
    </row>
    <row r="8" spans="1:28" ht="15" customHeight="1" thickBot="1" x14ac:dyDescent="0.25">
      <c r="B8" s="466" t="s">
        <v>40</v>
      </c>
      <c r="C8" s="484"/>
      <c r="D8" s="484"/>
      <c r="E8" s="484"/>
      <c r="F8" s="484"/>
      <c r="G8" s="468" t="s">
        <v>159</v>
      </c>
      <c r="H8" s="468"/>
      <c r="I8" s="468"/>
      <c r="J8" s="468"/>
      <c r="K8" s="469" t="s">
        <v>128</v>
      </c>
      <c r="L8" s="257"/>
      <c r="M8" s="263"/>
      <c r="Y8" s="49"/>
      <c r="Z8" s="49"/>
      <c r="AA8" s="49"/>
      <c r="AB8" s="49"/>
    </row>
    <row r="9" spans="1:28" ht="15" customHeight="1" thickBot="1" x14ac:dyDescent="0.25">
      <c r="B9" s="466"/>
      <c r="C9" s="484"/>
      <c r="D9" s="484"/>
      <c r="E9" s="484"/>
      <c r="F9" s="484"/>
      <c r="G9" s="468"/>
      <c r="H9" s="468"/>
      <c r="I9" s="468"/>
      <c r="J9" s="468"/>
      <c r="K9" s="469"/>
      <c r="L9" s="257"/>
      <c r="M9" s="263"/>
      <c r="Y9" s="49"/>
      <c r="Z9" s="49"/>
      <c r="AA9" s="49"/>
      <c r="AB9" s="49"/>
    </row>
    <row r="10" spans="1:28" ht="15" customHeight="1" thickBot="1" x14ac:dyDescent="0.25">
      <c r="B10" s="466"/>
      <c r="C10" s="484"/>
      <c r="D10" s="484"/>
      <c r="E10" s="484"/>
      <c r="F10" s="484"/>
      <c r="G10" s="18" t="s">
        <v>141</v>
      </c>
      <c r="H10" s="18" t="s">
        <v>142</v>
      </c>
      <c r="I10" s="468" t="s">
        <v>7</v>
      </c>
      <c r="J10" s="468"/>
      <c r="K10" s="469"/>
      <c r="L10" s="257"/>
      <c r="M10" s="263"/>
      <c r="Y10" s="49"/>
      <c r="Z10" s="49"/>
      <c r="AA10" s="49"/>
      <c r="AB10" s="49"/>
    </row>
    <row r="11" spans="1:28" ht="15" customHeight="1" x14ac:dyDescent="0.2">
      <c r="B11" s="467"/>
      <c r="C11" s="485"/>
      <c r="D11" s="485"/>
      <c r="E11" s="485"/>
      <c r="F11" s="485"/>
      <c r="G11" s="264" t="s">
        <v>8</v>
      </c>
      <c r="H11" s="264" t="s">
        <v>8</v>
      </c>
      <c r="I11" s="264" t="s">
        <v>8</v>
      </c>
      <c r="J11" s="21" t="s">
        <v>63</v>
      </c>
      <c r="K11" s="265" t="s">
        <v>8</v>
      </c>
      <c r="L11" s="257"/>
      <c r="M11" s="257"/>
      <c r="X11" s="49"/>
      <c r="Y11" s="49"/>
      <c r="Z11" s="49"/>
      <c r="AA11" s="49"/>
    </row>
    <row r="12" spans="1:28" ht="15" customHeight="1" x14ac:dyDescent="0.2">
      <c r="A12" s="12"/>
      <c r="B12" s="509" t="s">
        <v>43</v>
      </c>
      <c r="C12" s="510"/>
      <c r="D12" s="510"/>
      <c r="E12" s="510"/>
      <c r="F12" s="511"/>
      <c r="G12" s="418">
        <v>368</v>
      </c>
      <c r="H12" s="283">
        <v>222</v>
      </c>
      <c r="I12" s="217">
        <f t="shared" ref="I12:I17" si="0">G12+H12</f>
        <v>590</v>
      </c>
      <c r="J12" s="219">
        <f t="shared" ref="J12:J17" si="1">I12/K12</f>
        <v>0.64692982456140347</v>
      </c>
      <c r="K12" s="173">
        <v>912</v>
      </c>
      <c r="L12" s="257"/>
      <c r="M12" s="270"/>
    </row>
    <row r="13" spans="1:28" ht="15" customHeight="1" x14ac:dyDescent="0.2">
      <c r="A13" s="12"/>
      <c r="B13" s="502" t="s">
        <v>44</v>
      </c>
      <c r="C13" s="503"/>
      <c r="D13" s="503"/>
      <c r="E13" s="503"/>
      <c r="F13" s="504"/>
      <c r="G13" s="68">
        <v>784</v>
      </c>
      <c r="H13" s="286">
        <v>593</v>
      </c>
      <c r="I13" s="220">
        <f t="shared" si="0"/>
        <v>1377</v>
      </c>
      <c r="J13" s="318">
        <f t="shared" si="1"/>
        <v>0.75287042099507928</v>
      </c>
      <c r="K13" s="307">
        <v>1829</v>
      </c>
      <c r="L13" s="257"/>
      <c r="M13" s="257"/>
      <c r="T13" s="87"/>
      <c r="U13" s="81"/>
      <c r="V13" s="87"/>
    </row>
    <row r="14" spans="1:28" ht="15" customHeight="1" x14ac:dyDescent="0.2">
      <c r="A14" s="12"/>
      <c r="B14" s="502" t="s">
        <v>46</v>
      </c>
      <c r="C14" s="503"/>
      <c r="D14" s="503"/>
      <c r="E14" s="503"/>
      <c r="F14" s="504"/>
      <c r="G14" s="68">
        <v>2625</v>
      </c>
      <c r="H14" s="286">
        <v>1715</v>
      </c>
      <c r="I14" s="220">
        <f t="shared" si="0"/>
        <v>4340</v>
      </c>
      <c r="J14" s="318">
        <f t="shared" si="1"/>
        <v>0.69417786308381313</v>
      </c>
      <c r="K14" s="307">
        <v>6252</v>
      </c>
      <c r="L14" s="257"/>
      <c r="M14" s="257"/>
      <c r="T14" s="88"/>
      <c r="U14" s="79"/>
      <c r="V14" s="88"/>
    </row>
    <row r="15" spans="1:28" ht="15" customHeight="1" x14ac:dyDescent="0.2">
      <c r="A15" s="12"/>
      <c r="B15" s="502" t="s">
        <v>47</v>
      </c>
      <c r="C15" s="503"/>
      <c r="D15" s="503"/>
      <c r="E15" s="503"/>
      <c r="F15" s="504"/>
      <c r="G15" s="68">
        <v>1442</v>
      </c>
      <c r="H15" s="286">
        <v>722</v>
      </c>
      <c r="I15" s="220">
        <f t="shared" si="0"/>
        <v>2164</v>
      </c>
      <c r="J15" s="318">
        <f t="shared" si="1"/>
        <v>0.69738962294553652</v>
      </c>
      <c r="K15" s="307">
        <v>3103</v>
      </c>
      <c r="L15" s="257"/>
      <c r="M15" s="257"/>
      <c r="T15" s="88"/>
      <c r="U15" s="79"/>
      <c r="V15" s="88"/>
    </row>
    <row r="16" spans="1:28" ht="15" customHeight="1" x14ac:dyDescent="0.2">
      <c r="A16" s="12"/>
      <c r="B16" s="491" t="s">
        <v>48</v>
      </c>
      <c r="C16" s="492"/>
      <c r="D16" s="492"/>
      <c r="E16" s="492"/>
      <c r="F16" s="493"/>
      <c r="G16" s="68">
        <v>8138</v>
      </c>
      <c r="H16" s="286">
        <v>6077</v>
      </c>
      <c r="I16" s="220">
        <f t="shared" si="0"/>
        <v>14215</v>
      </c>
      <c r="J16" s="318">
        <f t="shared" si="1"/>
        <v>0.68216719454842112</v>
      </c>
      <c r="K16" s="307">
        <v>20838</v>
      </c>
      <c r="L16" s="257"/>
      <c r="M16" s="257"/>
      <c r="T16" s="88"/>
      <c r="U16" s="79"/>
      <c r="V16" s="88"/>
    </row>
    <row r="17" spans="2:23" ht="15" customHeight="1" thickBot="1" x14ac:dyDescent="0.25">
      <c r="B17" s="486" t="s">
        <v>29</v>
      </c>
      <c r="C17" s="487"/>
      <c r="D17" s="487"/>
      <c r="E17" s="487"/>
      <c r="F17" s="488"/>
      <c r="G17" s="72">
        <f>SUM(G12:G16)</f>
        <v>13357</v>
      </c>
      <c r="H17" s="291">
        <f>SUM(H12:H16)</f>
        <v>9329</v>
      </c>
      <c r="I17" s="225">
        <f t="shared" si="0"/>
        <v>22686</v>
      </c>
      <c r="J17" s="419">
        <f t="shared" si="1"/>
        <v>0.68883220987429405</v>
      </c>
      <c r="K17" s="177">
        <f>SUM(K12:K16)</f>
        <v>32934</v>
      </c>
      <c r="T17" s="85"/>
      <c r="U17" s="86"/>
      <c r="V17" s="85"/>
      <c r="W17" s="86"/>
    </row>
    <row r="18" spans="2:23" ht="15" customHeight="1" x14ac:dyDescent="0.2">
      <c r="B18" s="65" t="s">
        <v>133</v>
      </c>
    </row>
    <row r="19" spans="2:23" ht="10.5" customHeight="1" x14ac:dyDescent="0.2">
      <c r="B19" s="215"/>
    </row>
    <row r="20" spans="2:23" ht="10.5" customHeight="1" x14ac:dyDescent="0.2"/>
    <row r="21" spans="2:23" ht="10.5" customHeight="1" x14ac:dyDescent="0.2">
      <c r="L21" s="278"/>
      <c r="M21" s="278"/>
    </row>
    <row r="22" spans="2:23" ht="10.5" customHeight="1" x14ac:dyDescent="0.2">
      <c r="L22" s="278"/>
      <c r="M22" s="278"/>
    </row>
    <row r="23" spans="2:23" ht="10.5" customHeight="1" x14ac:dyDescent="0.2">
      <c r="L23" s="278"/>
      <c r="M23" s="278"/>
    </row>
    <row r="24" spans="2:23" ht="10.5" customHeight="1" x14ac:dyDescent="0.2">
      <c r="D24" s="279"/>
      <c r="E24" s="279"/>
      <c r="F24" s="279"/>
      <c r="G24" s="279"/>
      <c r="H24" s="279"/>
      <c r="I24" s="279"/>
      <c r="L24" s="278"/>
      <c r="M24" s="278"/>
    </row>
    <row r="25" spans="2:23" ht="10.5" customHeight="1" x14ac:dyDescent="0.2">
      <c r="D25" s="42"/>
      <c r="E25" s="280"/>
      <c r="F25" s="281"/>
      <c r="G25" s="89"/>
      <c r="H25" s="282"/>
      <c r="I25" s="282"/>
      <c r="L25" s="278"/>
      <c r="M25" s="278"/>
    </row>
    <row r="26" spans="2:23" ht="10.5" customHeight="1" x14ac:dyDescent="0.2">
      <c r="D26" s="42"/>
      <c r="E26" s="280"/>
      <c r="F26" s="281"/>
      <c r="G26" s="89"/>
      <c r="H26" s="282"/>
      <c r="I26" s="282"/>
      <c r="L26" s="278"/>
      <c r="M26" s="278"/>
    </row>
    <row r="27" spans="2:23" ht="10.5" customHeight="1" x14ac:dyDescent="0.2">
      <c r="D27" s="42"/>
      <c r="E27" s="280"/>
      <c r="F27" s="281"/>
      <c r="G27" s="89"/>
      <c r="H27" s="282"/>
      <c r="I27" s="282"/>
      <c r="L27" s="278"/>
      <c r="M27" s="278"/>
    </row>
    <row r="28" spans="2:23" ht="10.5" customHeight="1" x14ac:dyDescent="0.2">
      <c r="D28" s="42"/>
      <c r="E28" s="280"/>
      <c r="F28" s="281"/>
      <c r="G28" s="89"/>
      <c r="H28" s="282"/>
      <c r="I28" s="282"/>
      <c r="L28" s="278"/>
      <c r="M28" s="278"/>
    </row>
    <row r="29" spans="2:23" ht="10.5" customHeight="1" x14ac:dyDescent="0.2">
      <c r="D29" s="42"/>
      <c r="E29" s="280"/>
      <c r="F29" s="281"/>
      <c r="G29" s="89"/>
      <c r="H29" s="282"/>
      <c r="I29" s="282"/>
      <c r="L29" s="278"/>
      <c r="M29" s="278"/>
    </row>
    <row r="30" spans="2:23" ht="10.5" customHeight="1" x14ac:dyDescent="0.2">
      <c r="L30" s="278"/>
      <c r="M30" s="278"/>
    </row>
    <row r="31" spans="2:23" ht="10.5" customHeight="1" x14ac:dyDescent="0.2">
      <c r="L31" s="278"/>
      <c r="M31" s="278"/>
    </row>
    <row r="32" spans="2:23" ht="10.5" customHeight="1" x14ac:dyDescent="0.2">
      <c r="L32" s="278"/>
      <c r="M32" s="278"/>
    </row>
    <row r="33" spans="12:13" ht="10.5" customHeight="1" x14ac:dyDescent="0.2">
      <c r="L33" s="278"/>
      <c r="M33" s="278"/>
    </row>
    <row r="34" spans="12:13" ht="10.5" customHeight="1" x14ac:dyDescent="0.2">
      <c r="L34" s="278"/>
      <c r="M34" s="278"/>
    </row>
    <row r="35" spans="12:13" ht="10.5" customHeight="1" x14ac:dyDescent="0.2">
      <c r="L35" s="278"/>
      <c r="M35" s="278"/>
    </row>
    <row r="36" spans="12:13" ht="10.5" customHeight="1" x14ac:dyDescent="0.2">
      <c r="L36" s="278"/>
      <c r="M36" s="278"/>
    </row>
    <row r="37" spans="12:13" ht="10.5" customHeight="1" x14ac:dyDescent="0.2">
      <c r="L37" s="278"/>
      <c r="M37" s="278"/>
    </row>
    <row r="38" spans="12:13" ht="10.5" customHeight="1" x14ac:dyDescent="0.2">
      <c r="L38" s="278"/>
      <c r="M38" s="278"/>
    </row>
    <row r="39" spans="12:13" ht="10.5" customHeight="1" x14ac:dyDescent="0.2">
      <c r="L39" s="278"/>
      <c r="M39" s="278"/>
    </row>
    <row r="40" spans="12:13" ht="10.5" customHeight="1" x14ac:dyDescent="0.2">
      <c r="L40" s="278"/>
      <c r="M40" s="278"/>
    </row>
    <row r="41" spans="12:13" ht="10.5" customHeight="1" x14ac:dyDescent="0.2">
      <c r="L41" s="278"/>
      <c r="M41" s="278"/>
    </row>
    <row r="42" spans="12:13" ht="10.5" customHeight="1" x14ac:dyDescent="0.2">
      <c r="L42" s="278"/>
      <c r="M42" s="278"/>
    </row>
    <row r="43" spans="12:13" ht="10.5" customHeight="1" x14ac:dyDescent="0.2">
      <c r="L43" s="278"/>
      <c r="M43" s="278"/>
    </row>
    <row r="44" spans="12:13" ht="10.5" customHeight="1" x14ac:dyDescent="0.2">
      <c r="L44" s="278"/>
      <c r="M44" s="278"/>
    </row>
    <row r="45" spans="12:13" ht="10.5" customHeight="1" x14ac:dyDescent="0.2">
      <c r="L45" s="278"/>
      <c r="M45" s="278"/>
    </row>
    <row r="46" spans="12:13" ht="10.5" customHeight="1" x14ac:dyDescent="0.2"/>
    <row r="47" spans="12:13" ht="10.5" customHeight="1" x14ac:dyDescent="0.2"/>
    <row r="48" spans="12:13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8" ht="10.5" customHeight="1" x14ac:dyDescent="0.2"/>
    <row r="66" spans="2:8" ht="10.5" customHeight="1" x14ac:dyDescent="0.2"/>
    <row r="67" spans="2:8" ht="10.5" customHeight="1" x14ac:dyDescent="0.2"/>
    <row r="68" spans="2:8" ht="10.5" customHeight="1" x14ac:dyDescent="0.2"/>
    <row r="69" spans="2:8" ht="10.5" customHeight="1" x14ac:dyDescent="0.2"/>
    <row r="70" spans="2:8" ht="10.5" customHeight="1" x14ac:dyDescent="0.2"/>
    <row r="71" spans="2:8" ht="10.5" customHeight="1" x14ac:dyDescent="0.2"/>
    <row r="72" spans="2:8" ht="10.5" customHeight="1" x14ac:dyDescent="0.2"/>
    <row r="73" spans="2:8" ht="10.5" customHeight="1" x14ac:dyDescent="0.2"/>
    <row r="74" spans="2:8" ht="10.5" customHeight="1" x14ac:dyDescent="0.2"/>
    <row r="75" spans="2:8" ht="10.5" customHeight="1" x14ac:dyDescent="0.2">
      <c r="B75" s="12"/>
      <c r="G75" s="12"/>
      <c r="H75" s="12"/>
    </row>
    <row r="76" spans="2:8" ht="10.5" customHeight="1" x14ac:dyDescent="0.2">
      <c r="B76" s="12"/>
      <c r="G76" s="103"/>
      <c r="H76" s="103"/>
    </row>
    <row r="77" spans="2:8" ht="10.5" customHeight="1" x14ac:dyDescent="0.2">
      <c r="B77" s="12"/>
      <c r="G77" s="12"/>
      <c r="H77" s="103"/>
    </row>
    <row r="78" spans="2:8" ht="10.5" customHeight="1" x14ac:dyDescent="0.2">
      <c r="B78" s="12"/>
      <c r="G78" s="12"/>
      <c r="H78" s="103"/>
    </row>
    <row r="79" spans="2:8" ht="10.5" customHeight="1" x14ac:dyDescent="0.2">
      <c r="B79" s="12"/>
      <c r="G79" s="12"/>
      <c r="H79" s="12"/>
    </row>
    <row r="80" spans="2:8" ht="10.5" customHeight="1" x14ac:dyDescent="0.2">
      <c r="B80" s="12"/>
    </row>
    <row r="81" spans="2:8" ht="10.5" customHeight="1" x14ac:dyDescent="0.2">
      <c r="B81" s="12"/>
      <c r="G81" s="12"/>
      <c r="H81" s="12"/>
    </row>
    <row r="82" spans="2:8" ht="10.5" customHeight="1" x14ac:dyDescent="0.2"/>
    <row r="83" spans="2:8" ht="10.5" customHeight="1" x14ac:dyDescent="0.2">
      <c r="B83" s="12"/>
      <c r="G83" s="12"/>
      <c r="H83" s="12"/>
    </row>
    <row r="84" spans="2:8" ht="10.5" customHeight="1" x14ac:dyDescent="0.2">
      <c r="B84" s="12"/>
      <c r="G84" s="103"/>
      <c r="H84" s="103"/>
    </row>
    <row r="85" spans="2:8" ht="10.5" customHeight="1" x14ac:dyDescent="0.2">
      <c r="B85" s="12"/>
      <c r="G85" s="12"/>
      <c r="H85" s="12"/>
    </row>
    <row r="86" spans="2:8" ht="10.5" customHeight="1" x14ac:dyDescent="0.2">
      <c r="B86" s="12"/>
      <c r="G86" s="12"/>
      <c r="H86" s="12"/>
    </row>
    <row r="87" spans="2:8" ht="10.5" customHeight="1" x14ac:dyDescent="0.2">
      <c r="B87" s="12"/>
      <c r="G87" s="12"/>
      <c r="H87" s="12"/>
    </row>
    <row r="88" spans="2:8" ht="10.5" customHeight="1" x14ac:dyDescent="0.2">
      <c r="B88" s="12"/>
    </row>
    <row r="89" spans="2:8" ht="10.5" customHeight="1" x14ac:dyDescent="0.2">
      <c r="B89" s="12"/>
      <c r="G89" s="12"/>
      <c r="H89" s="12"/>
    </row>
    <row r="90" spans="2:8" ht="10.5" customHeight="1" x14ac:dyDescent="0.2"/>
    <row r="91" spans="2:8" ht="10.5" customHeight="1" x14ac:dyDescent="0.2">
      <c r="B91" s="12"/>
    </row>
    <row r="92" spans="2:8" ht="10.5" customHeight="1" x14ac:dyDescent="0.2">
      <c r="B92" s="12"/>
    </row>
    <row r="93" spans="2:8" ht="10.5" customHeight="1" x14ac:dyDescent="0.2">
      <c r="B93" s="12"/>
    </row>
    <row r="94" spans="2:8" ht="10.5" customHeight="1" x14ac:dyDescent="0.2">
      <c r="B94" s="12"/>
    </row>
    <row r="95" spans="2:8" ht="10.5" customHeight="1" x14ac:dyDescent="0.2">
      <c r="B95" s="12"/>
    </row>
    <row r="96" spans="2:8" ht="10.5" customHeight="1" x14ac:dyDescent="0.2">
      <c r="B96" s="12"/>
    </row>
    <row r="97" spans="2:2" ht="10.5" customHeight="1" x14ac:dyDescent="0.2">
      <c r="B97" s="12"/>
    </row>
    <row r="98" spans="2:2" ht="10.5" customHeight="1" x14ac:dyDescent="0.2"/>
    <row r="99" spans="2:2" ht="10.5" customHeight="1" x14ac:dyDescent="0.2"/>
    <row r="100" spans="2:2" ht="10.5" customHeight="1" x14ac:dyDescent="0.2"/>
    <row r="101" spans="2:2" ht="10.5" customHeight="1" x14ac:dyDescent="0.2"/>
    <row r="102" spans="2:2" ht="10.5" customHeight="1" x14ac:dyDescent="0.2"/>
    <row r="103" spans="2:2" ht="10.5" customHeight="1" x14ac:dyDescent="0.2"/>
    <row r="104" spans="2:2" ht="10.5" customHeight="1" x14ac:dyDescent="0.2"/>
    <row r="105" spans="2:2" ht="10.5" customHeight="1" x14ac:dyDescent="0.2"/>
    <row r="106" spans="2:2" ht="10.5" customHeight="1" x14ac:dyDescent="0.2"/>
    <row r="107" spans="2:2" ht="10.5" customHeight="1" x14ac:dyDescent="0.2"/>
    <row r="108" spans="2:2" ht="10.5" customHeight="1" x14ac:dyDescent="0.2"/>
    <row r="109" spans="2:2" ht="10.5" customHeight="1" x14ac:dyDescent="0.2"/>
    <row r="110" spans="2:2" ht="10.5" customHeight="1" x14ac:dyDescent="0.2"/>
    <row r="111" spans="2:2" ht="10.5" customHeight="1" x14ac:dyDescent="0.2"/>
    <row r="112" spans="2: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</sheetData>
  <mergeCells count="11">
    <mergeCell ref="B12:F12"/>
    <mergeCell ref="B7:K7"/>
    <mergeCell ref="B8:F11"/>
    <mergeCell ref="G8:J9"/>
    <mergeCell ref="K8:K10"/>
    <mergeCell ref="I10:J10"/>
    <mergeCell ref="B13:F13"/>
    <mergeCell ref="B14:F14"/>
    <mergeCell ref="B15:F15"/>
    <mergeCell ref="B16:F16"/>
    <mergeCell ref="B17:F17"/>
  </mergeCells>
  <conditionalFormatting sqref="G12:G16">
    <cfRule type="colorScale" priority="5">
      <colorScale>
        <cfvo type="min"/>
        <cfvo type="max"/>
        <color rgb="FFFCFCFF"/>
        <color rgb="FF63BE7B"/>
      </colorScale>
    </cfRule>
  </conditionalFormatting>
  <conditionalFormatting sqref="H12:H16">
    <cfRule type="colorScale" priority="4">
      <colorScale>
        <cfvo type="min"/>
        <cfvo type="max"/>
        <color rgb="FFFCFCFF"/>
        <color rgb="FF63BE7B"/>
      </colorScale>
    </cfRule>
  </conditionalFormatting>
  <conditionalFormatting sqref="J12:J16">
    <cfRule type="colorScale" priority="6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BDAC02FA-F7AC-4037-8602-B4F4743AECA1}"/>
  </hyperlinks>
  <pageMargins left="0.7" right="0.7" top="0.75" bottom="0.75" header="0.3" footer="0.3"/>
  <pageSetup paperSize="9" scale="65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F043-4ACE-4C68-9F86-DE472EBAD3D3}">
  <sheetPr codeName="Hoja47">
    <tabColor theme="7" tint="0.39997558519241921"/>
    <pageSetUpPr fitToPage="1"/>
  </sheetPr>
  <dimension ref="A1:AD977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" customWidth="1"/>
    <col min="7" max="33" width="7.42578125" customWidth="1"/>
    <col min="34" max="40" width="8.5703125" customWidth="1"/>
  </cols>
  <sheetData>
    <row r="1" spans="1:30" ht="10.5" customHeight="1" x14ac:dyDescent="0.2">
      <c r="P1" s="41"/>
    </row>
    <row r="2" spans="1:30" ht="10.5" customHeight="1" x14ac:dyDescent="0.2">
      <c r="B2" s="1" t="s">
        <v>0</v>
      </c>
      <c r="C2" s="1"/>
      <c r="D2" s="1"/>
      <c r="E2" s="1"/>
      <c r="F2" s="1"/>
      <c r="P2" s="41"/>
    </row>
    <row r="3" spans="1:30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41"/>
    </row>
    <row r="4" spans="1:30" ht="10.5" customHeight="1" x14ac:dyDescent="0.2">
      <c r="A4" s="3"/>
      <c r="B4" s="4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12"/>
      <c r="P4" s="41"/>
      <c r="Q4" s="12"/>
      <c r="R4" s="12"/>
      <c r="S4" s="12"/>
      <c r="T4" s="12"/>
      <c r="U4" s="12"/>
      <c r="V4" s="12"/>
      <c r="W4" s="12"/>
      <c r="X4" s="12"/>
      <c r="Y4" s="12"/>
    </row>
    <row r="5" spans="1:30" x14ac:dyDescent="0.2">
      <c r="A5" s="460" t="s">
        <v>116</v>
      </c>
    </row>
    <row r="6" spans="1:30" ht="10.5" customHeight="1" thickBot="1" x14ac:dyDescent="0.25">
      <c r="A6" s="3"/>
      <c r="B6" s="4"/>
      <c r="C6" s="4"/>
      <c r="D6" s="4"/>
      <c r="E6" s="4"/>
      <c r="F6" s="4"/>
      <c r="G6" s="6"/>
      <c r="I6" s="6"/>
      <c r="N6" s="12"/>
      <c r="O6" s="12"/>
      <c r="P6" s="41"/>
      <c r="Q6" s="12"/>
      <c r="R6" s="12"/>
      <c r="S6" s="12"/>
      <c r="T6" s="12"/>
      <c r="U6" s="12"/>
      <c r="V6" s="12"/>
      <c r="W6" s="12"/>
    </row>
    <row r="7" spans="1:30" ht="15" customHeight="1" thickBot="1" x14ac:dyDescent="0.25">
      <c r="A7" s="92"/>
      <c r="B7" s="463" t="s">
        <v>5</v>
      </c>
      <c r="C7" s="464"/>
      <c r="D7" s="464"/>
      <c r="E7" s="464"/>
      <c r="F7" s="464"/>
      <c r="G7" s="464"/>
      <c r="H7" s="464"/>
      <c r="I7" s="464"/>
      <c r="J7" s="464"/>
      <c r="K7" s="465"/>
      <c r="P7" s="420"/>
    </row>
    <row r="8" spans="1:30" ht="15" customHeight="1" thickBot="1" x14ac:dyDescent="0.25">
      <c r="B8" s="466" t="s">
        <v>40</v>
      </c>
      <c r="C8" s="484"/>
      <c r="D8" s="484"/>
      <c r="E8" s="484"/>
      <c r="F8" s="484"/>
      <c r="G8" s="468" t="s">
        <v>120</v>
      </c>
      <c r="H8" s="468"/>
      <c r="I8" s="468" t="s">
        <v>121</v>
      </c>
      <c r="J8" s="468"/>
      <c r="K8" s="19" t="s">
        <v>7</v>
      </c>
      <c r="L8" s="9"/>
      <c r="M8" s="9"/>
      <c r="P8" s="41"/>
      <c r="Y8" s="9"/>
      <c r="Z8" s="9"/>
      <c r="AA8" s="9"/>
      <c r="AB8" s="9"/>
      <c r="AC8" s="9"/>
      <c r="AD8" s="9"/>
    </row>
    <row r="9" spans="1:30" ht="15" customHeight="1" x14ac:dyDescent="0.2">
      <c r="B9" s="467"/>
      <c r="C9" s="485"/>
      <c r="D9" s="485"/>
      <c r="E9" s="485"/>
      <c r="F9" s="485"/>
      <c r="G9" s="149" t="s">
        <v>8</v>
      </c>
      <c r="H9" s="149" t="s">
        <v>63</v>
      </c>
      <c r="I9" s="149" t="s">
        <v>8</v>
      </c>
      <c r="J9" s="149" t="s">
        <v>63</v>
      </c>
      <c r="K9" s="76" t="s">
        <v>8</v>
      </c>
      <c r="L9" s="421"/>
      <c r="M9" s="38"/>
      <c r="P9" s="41"/>
      <c r="Y9" s="38"/>
    </row>
    <row r="10" spans="1:30" ht="15" customHeight="1" x14ac:dyDescent="0.2">
      <c r="A10" s="12"/>
      <c r="B10" s="509" t="s">
        <v>43</v>
      </c>
      <c r="C10" s="510"/>
      <c r="D10" s="510"/>
      <c r="E10" s="510"/>
      <c r="F10" s="511"/>
      <c r="G10" s="51">
        <v>1040</v>
      </c>
      <c r="H10" s="254">
        <f t="shared" ref="H10:H15" si="0">IF(G10="","",G10/$K10)</f>
        <v>0.98484848484848486</v>
      </c>
      <c r="I10" s="51">
        <v>16</v>
      </c>
      <c r="J10" s="52">
        <f t="shared" ref="J10:J15" si="1">IF(I10="","",I10/$K10)</f>
        <v>1.5151515151515152E-2</v>
      </c>
      <c r="K10" s="173">
        <f>G10+I10</f>
        <v>1056</v>
      </c>
      <c r="L10" s="233"/>
      <c r="M10" s="94"/>
      <c r="P10" s="41"/>
      <c r="Y10" s="94"/>
    </row>
    <row r="11" spans="1:30" ht="15" customHeight="1" x14ac:dyDescent="0.2">
      <c r="A11" s="12"/>
      <c r="B11" s="502" t="s">
        <v>44</v>
      </c>
      <c r="C11" s="503"/>
      <c r="D11" s="503"/>
      <c r="E11" s="503"/>
      <c r="F11" s="504"/>
      <c r="G11" s="68">
        <v>2095</v>
      </c>
      <c r="H11" s="58">
        <f t="shared" si="0"/>
        <v>0.97487203350395535</v>
      </c>
      <c r="I11" s="68">
        <v>54</v>
      </c>
      <c r="J11" s="58">
        <f t="shared" si="1"/>
        <v>2.5127966496044672E-2</v>
      </c>
      <c r="K11" s="174">
        <f>G11+I11</f>
        <v>2149</v>
      </c>
      <c r="L11" s="95"/>
      <c r="M11" s="96"/>
      <c r="P11" s="41"/>
      <c r="Y11" s="96"/>
    </row>
    <row r="12" spans="1:30" ht="15" customHeight="1" x14ac:dyDescent="0.2">
      <c r="A12" s="12"/>
      <c r="B12" s="502" t="s">
        <v>46</v>
      </c>
      <c r="C12" s="503"/>
      <c r="D12" s="503"/>
      <c r="E12" s="503"/>
      <c r="F12" s="504"/>
      <c r="G12" s="68">
        <v>8450</v>
      </c>
      <c r="H12" s="58">
        <f t="shared" si="0"/>
        <v>0.93236235242193533</v>
      </c>
      <c r="I12" s="68">
        <v>613</v>
      </c>
      <c r="J12" s="58">
        <f t="shared" si="1"/>
        <v>6.7637647578064661E-2</v>
      </c>
      <c r="K12" s="174">
        <f>G12+I12</f>
        <v>9063</v>
      </c>
      <c r="L12" s="233"/>
      <c r="M12" s="94"/>
      <c r="P12" s="41"/>
      <c r="Y12" s="94"/>
    </row>
    <row r="13" spans="1:30" ht="15" customHeight="1" x14ac:dyDescent="0.2">
      <c r="A13" s="12"/>
      <c r="B13" s="502" t="s">
        <v>47</v>
      </c>
      <c r="C13" s="503"/>
      <c r="D13" s="503"/>
      <c r="E13" s="503"/>
      <c r="F13" s="504"/>
      <c r="G13" s="68">
        <v>2428</v>
      </c>
      <c r="H13" s="58">
        <f t="shared" si="0"/>
        <v>0.97942718838241227</v>
      </c>
      <c r="I13" s="68">
        <v>51</v>
      </c>
      <c r="J13" s="58">
        <f t="shared" si="1"/>
        <v>2.0572811617587738E-2</v>
      </c>
      <c r="K13" s="174">
        <f>G13+I13</f>
        <v>2479</v>
      </c>
      <c r="L13" s="233"/>
      <c r="M13" s="94"/>
      <c r="P13" s="41"/>
      <c r="Y13" s="94"/>
    </row>
    <row r="14" spans="1:30" ht="15" customHeight="1" x14ac:dyDescent="0.2">
      <c r="A14" s="12"/>
      <c r="B14" s="491" t="s">
        <v>48</v>
      </c>
      <c r="C14" s="492"/>
      <c r="D14" s="492"/>
      <c r="E14" s="492"/>
      <c r="F14" s="493"/>
      <c r="G14" s="68">
        <v>22406</v>
      </c>
      <c r="H14" s="58">
        <f t="shared" si="0"/>
        <v>0.96660914581535806</v>
      </c>
      <c r="I14" s="68">
        <v>774</v>
      </c>
      <c r="J14" s="58">
        <f t="shared" si="1"/>
        <v>3.3390854184641931E-2</v>
      </c>
      <c r="K14" s="174">
        <f>G14+I14</f>
        <v>23180</v>
      </c>
      <c r="L14" s="233"/>
      <c r="M14" s="94"/>
      <c r="P14" s="41"/>
      <c r="Y14" s="94"/>
    </row>
    <row r="15" spans="1:30" ht="15" customHeight="1" thickBot="1" x14ac:dyDescent="0.25">
      <c r="B15" s="486" t="s">
        <v>29</v>
      </c>
      <c r="C15" s="487"/>
      <c r="D15" s="487"/>
      <c r="E15" s="487"/>
      <c r="F15" s="488"/>
      <c r="G15" s="72">
        <f>SUM(G10:G14)</f>
        <v>36419</v>
      </c>
      <c r="H15" s="247">
        <f t="shared" si="0"/>
        <v>0.96023940728241097</v>
      </c>
      <c r="I15" s="72">
        <f>SUM(I10:I14)</f>
        <v>1508</v>
      </c>
      <c r="J15" s="175">
        <f t="shared" si="1"/>
        <v>3.9760592717589055E-2</v>
      </c>
      <c r="K15" s="422">
        <f>SUM(K10:K14)</f>
        <v>37927</v>
      </c>
      <c r="L15" s="244"/>
      <c r="M15" s="245"/>
      <c r="P15" s="41"/>
      <c r="Y15" s="245"/>
    </row>
    <row r="16" spans="1:30" ht="15" customHeight="1" x14ac:dyDescent="0.2">
      <c r="B16" s="65" t="s">
        <v>133</v>
      </c>
      <c r="P16" s="41"/>
    </row>
    <row r="17" spans="1:16" ht="10.5" customHeight="1" x14ac:dyDescent="0.2">
      <c r="A17" s="92"/>
      <c r="B17" s="215"/>
      <c r="C17" s="215"/>
      <c r="D17" s="215"/>
      <c r="E17" s="215"/>
      <c r="F17" s="215"/>
      <c r="P17" s="41"/>
    </row>
    <row r="18" spans="1:16" ht="10.5" customHeight="1" x14ac:dyDescent="0.2">
      <c r="A18" s="92"/>
      <c r="P18" s="41"/>
    </row>
    <row r="19" spans="1:16" ht="10.5" customHeight="1" x14ac:dyDescent="0.2">
      <c r="B19" s="42"/>
      <c r="C19" s="42"/>
      <c r="D19" s="42"/>
      <c r="E19" s="42"/>
      <c r="F19" s="42"/>
      <c r="G19" s="43"/>
      <c r="H19" s="13"/>
      <c r="I19" s="43"/>
      <c r="J19" s="13"/>
      <c r="K19" s="277"/>
      <c r="L19" s="43"/>
      <c r="M19" s="13"/>
      <c r="P19" s="41"/>
    </row>
    <row r="20" spans="1:16" ht="10.5" customHeight="1" x14ac:dyDescent="0.2">
      <c r="B20" s="42"/>
      <c r="C20" s="42"/>
      <c r="D20" s="42"/>
      <c r="E20" s="42"/>
      <c r="F20" s="42"/>
      <c r="G20" s="43"/>
      <c r="H20" s="13"/>
      <c r="I20" s="43"/>
      <c r="J20" s="13"/>
      <c r="K20" s="277"/>
      <c r="L20" s="43"/>
      <c r="M20" s="13"/>
      <c r="P20" s="41"/>
    </row>
    <row r="21" spans="1:16" ht="10.5" customHeight="1" x14ac:dyDescent="0.2">
      <c r="B21" s="42"/>
      <c r="C21" s="42"/>
      <c r="D21" s="423"/>
      <c r="E21" s="423"/>
      <c r="F21" s="423"/>
      <c r="G21" s="423"/>
      <c r="H21" s="423"/>
      <c r="I21" s="423"/>
      <c r="J21" s="423"/>
      <c r="K21" s="277"/>
      <c r="L21" s="43"/>
      <c r="M21" s="13"/>
      <c r="P21" s="41"/>
    </row>
    <row r="22" spans="1:16" ht="10.5" customHeight="1" x14ac:dyDescent="0.2">
      <c r="B22" s="42"/>
      <c r="C22" s="42"/>
      <c r="D22" s="325"/>
      <c r="E22" s="326"/>
      <c r="F22" s="345"/>
      <c r="G22" s="347"/>
      <c r="H22" s="333"/>
      <c r="I22" s="334"/>
      <c r="J22" s="334"/>
      <c r="K22" s="277"/>
      <c r="L22" s="43"/>
      <c r="M22" s="13"/>
      <c r="P22" s="41"/>
    </row>
    <row r="23" spans="1:16" ht="10.5" customHeight="1" x14ac:dyDescent="0.2">
      <c r="B23" s="42"/>
      <c r="C23" s="42"/>
      <c r="D23" s="325"/>
      <c r="E23" s="326"/>
      <c r="F23" s="345"/>
      <c r="G23" s="347"/>
      <c r="H23" s="333"/>
      <c r="I23" s="334"/>
      <c r="J23" s="334"/>
      <c r="K23" s="277"/>
      <c r="L23" s="43"/>
      <c r="M23" s="13"/>
      <c r="P23" s="41"/>
    </row>
    <row r="24" spans="1:16" ht="10.5" customHeight="1" x14ac:dyDescent="0.2">
      <c r="B24" s="42"/>
      <c r="C24" s="42"/>
      <c r="D24" s="325"/>
      <c r="E24" s="326"/>
      <c r="F24" s="345"/>
      <c r="G24" s="347"/>
      <c r="H24" s="333"/>
      <c r="I24" s="334"/>
      <c r="J24" s="334"/>
      <c r="K24" s="277"/>
      <c r="L24" s="43"/>
      <c r="M24" s="13"/>
      <c r="P24" s="41"/>
    </row>
    <row r="25" spans="1:16" ht="10.5" customHeight="1" x14ac:dyDescent="0.2">
      <c r="B25" s="42"/>
      <c r="C25" s="42"/>
      <c r="D25" s="325"/>
      <c r="E25" s="326"/>
      <c r="F25" s="345"/>
      <c r="G25" s="347"/>
      <c r="H25" s="333"/>
      <c r="I25" s="334"/>
      <c r="J25" s="334"/>
      <c r="K25" s="277"/>
      <c r="L25" s="43"/>
      <c r="M25" s="13"/>
      <c r="P25" s="41"/>
    </row>
    <row r="26" spans="1:16" ht="10.5" customHeight="1" x14ac:dyDescent="0.2">
      <c r="B26" s="42"/>
      <c r="C26" s="42"/>
      <c r="D26" s="325"/>
      <c r="E26" s="326"/>
      <c r="F26" s="345"/>
      <c r="G26" s="424"/>
      <c r="H26" s="333"/>
      <c r="I26" s="334"/>
      <c r="J26" s="334"/>
      <c r="K26" s="277"/>
      <c r="L26" s="43"/>
      <c r="M26" s="13"/>
      <c r="P26" s="41"/>
    </row>
    <row r="27" spans="1:16" ht="10.5" customHeight="1" x14ac:dyDescent="0.2">
      <c r="B27" s="42"/>
      <c r="C27" s="42"/>
      <c r="D27" s="42"/>
      <c r="E27" s="42"/>
      <c r="F27" s="42"/>
      <c r="G27" s="43"/>
      <c r="H27" s="13"/>
      <c r="I27" s="43"/>
      <c r="J27" s="13"/>
      <c r="K27" s="277"/>
      <c r="L27" s="43"/>
      <c r="M27" s="13"/>
      <c r="P27" s="41"/>
    </row>
    <row r="28" spans="1:16" ht="10.5" customHeight="1" x14ac:dyDescent="0.2">
      <c r="B28" s="42"/>
      <c r="C28" s="42"/>
      <c r="D28" s="42"/>
      <c r="E28" s="42"/>
      <c r="F28" s="42"/>
      <c r="G28" s="43"/>
      <c r="H28" s="13"/>
      <c r="I28" s="43"/>
      <c r="J28" s="13"/>
      <c r="K28" s="277"/>
      <c r="L28" s="43"/>
      <c r="M28" s="13"/>
      <c r="P28" s="41"/>
    </row>
    <row r="29" spans="1:16" ht="10.5" customHeight="1" x14ac:dyDescent="0.2">
      <c r="B29" s="42"/>
      <c r="C29" s="42"/>
      <c r="D29" s="42"/>
      <c r="E29" s="42"/>
      <c r="F29" s="42"/>
      <c r="G29" s="43"/>
      <c r="H29" s="13"/>
      <c r="I29" s="43"/>
      <c r="J29" s="13"/>
      <c r="K29" s="277"/>
      <c r="L29" s="43"/>
      <c r="M29" s="13"/>
      <c r="P29" s="41"/>
    </row>
    <row r="30" spans="1:16" ht="10.5" customHeight="1" x14ac:dyDescent="0.2">
      <c r="B30" s="42"/>
      <c r="C30" s="42"/>
      <c r="D30" s="42"/>
      <c r="E30" s="42"/>
      <c r="F30" s="42"/>
      <c r="G30" s="43"/>
      <c r="H30" s="13"/>
      <c r="I30" s="43"/>
      <c r="J30" s="13"/>
      <c r="K30" s="277"/>
      <c r="L30" s="43"/>
      <c r="M30" s="13"/>
      <c r="P30" s="41"/>
    </row>
    <row r="31" spans="1:16" ht="10.5" customHeight="1" x14ac:dyDescent="0.2">
      <c r="B31" s="42"/>
      <c r="C31" s="42"/>
      <c r="D31" s="42"/>
      <c r="E31" s="42"/>
      <c r="F31" s="42"/>
      <c r="G31" s="43"/>
      <c r="H31" s="13"/>
      <c r="I31" s="43"/>
      <c r="J31" s="13"/>
      <c r="K31" s="277"/>
      <c r="L31" s="43"/>
      <c r="M31" s="13"/>
      <c r="P31" s="41"/>
    </row>
    <row r="32" spans="1:16" ht="10.5" customHeight="1" x14ac:dyDescent="0.2">
      <c r="B32" s="42"/>
      <c r="C32" s="42"/>
      <c r="D32" s="42"/>
      <c r="E32" s="42"/>
      <c r="F32" s="42"/>
      <c r="G32" s="43"/>
      <c r="H32" s="13"/>
      <c r="I32" s="43"/>
      <c r="J32" s="13"/>
      <c r="K32" s="277"/>
      <c r="L32" s="43"/>
      <c r="M32" s="13"/>
      <c r="P32" s="41"/>
    </row>
    <row r="33" spans="2:16" ht="10.5" customHeight="1" x14ac:dyDescent="0.2">
      <c r="B33" s="42"/>
      <c r="C33" s="42"/>
      <c r="D33" s="42"/>
      <c r="E33" s="42"/>
      <c r="F33" s="42"/>
      <c r="G33" s="43"/>
      <c r="H33" s="13"/>
      <c r="I33" s="43"/>
      <c r="J33" s="13"/>
      <c r="K33" s="277"/>
      <c r="L33" s="43"/>
      <c r="M33" s="13"/>
      <c r="P33" s="41"/>
    </row>
    <row r="34" spans="2:16" ht="10.5" customHeight="1" x14ac:dyDescent="0.2">
      <c r="B34" s="42"/>
      <c r="C34" s="42"/>
      <c r="D34" s="42"/>
      <c r="E34" s="42"/>
      <c r="F34" s="42"/>
      <c r="G34" s="43"/>
      <c r="H34" s="13"/>
      <c r="I34" s="43"/>
      <c r="J34" s="13"/>
      <c r="K34" s="277"/>
      <c r="L34" s="43"/>
      <c r="M34" s="13"/>
      <c r="P34" s="41"/>
    </row>
    <row r="35" spans="2:16" ht="10.5" customHeight="1" x14ac:dyDescent="0.2">
      <c r="B35" s="42"/>
      <c r="C35" s="42"/>
      <c r="D35" s="42"/>
      <c r="E35" s="42"/>
      <c r="F35" s="42"/>
      <c r="G35" s="43"/>
      <c r="H35" s="13"/>
      <c r="I35" s="43"/>
      <c r="J35" s="13"/>
      <c r="K35" s="277"/>
      <c r="L35" s="43"/>
      <c r="M35" s="13"/>
      <c r="P35" s="41"/>
    </row>
    <row r="36" spans="2:16" ht="10.5" customHeight="1" x14ac:dyDescent="0.2">
      <c r="B36" s="42"/>
      <c r="C36" s="42"/>
      <c r="D36" s="42"/>
      <c r="E36" s="42"/>
      <c r="F36" s="42"/>
      <c r="G36" s="43"/>
      <c r="H36" s="13"/>
      <c r="I36" s="43"/>
      <c r="J36" s="13"/>
      <c r="K36" s="277"/>
      <c r="L36" s="43"/>
      <c r="M36" s="13"/>
      <c r="P36" s="41"/>
    </row>
    <row r="37" spans="2:16" ht="10.5" customHeight="1" x14ac:dyDescent="0.2">
      <c r="B37" s="42"/>
      <c r="C37" s="42"/>
      <c r="D37" s="42"/>
      <c r="E37" s="42"/>
      <c r="F37" s="42"/>
      <c r="G37" s="43"/>
      <c r="H37" s="13"/>
      <c r="I37" s="43"/>
      <c r="J37" s="13"/>
      <c r="K37" s="277"/>
      <c r="L37" s="43"/>
      <c r="M37" s="13"/>
      <c r="P37" s="41"/>
    </row>
    <row r="38" spans="2:16" ht="10.5" customHeight="1" x14ac:dyDescent="0.2">
      <c r="B38" s="42"/>
      <c r="C38" s="42"/>
      <c r="D38" s="42"/>
      <c r="E38" s="42"/>
      <c r="F38" s="42"/>
      <c r="G38" s="43"/>
      <c r="H38" s="13"/>
      <c r="I38" s="43"/>
      <c r="J38" s="13"/>
      <c r="K38" s="277"/>
      <c r="L38" s="43"/>
      <c r="M38" s="13"/>
      <c r="P38" s="41"/>
    </row>
    <row r="39" spans="2:16" ht="10.5" customHeight="1" x14ac:dyDescent="0.2">
      <c r="B39" s="42"/>
      <c r="C39" s="42"/>
      <c r="D39" s="42"/>
      <c r="E39" s="42"/>
      <c r="F39" s="42"/>
      <c r="G39" s="43"/>
      <c r="H39" s="13"/>
      <c r="I39" s="43"/>
      <c r="J39" s="13"/>
      <c r="K39" s="277"/>
      <c r="L39" s="43"/>
      <c r="M39" s="13"/>
      <c r="P39" s="41"/>
    </row>
    <row r="40" spans="2:16" ht="10.5" customHeight="1" x14ac:dyDescent="0.2">
      <c r="B40" s="42"/>
      <c r="C40" s="42"/>
      <c r="D40" s="42"/>
      <c r="E40" s="42"/>
      <c r="F40" s="42"/>
      <c r="G40" s="43"/>
      <c r="H40" s="13"/>
      <c r="I40" s="43"/>
      <c r="J40" s="13"/>
      <c r="K40" s="277"/>
      <c r="L40" s="43"/>
      <c r="M40" s="13"/>
      <c r="P40" s="41"/>
    </row>
    <row r="41" spans="2:16" ht="10.5" customHeight="1" x14ac:dyDescent="0.2">
      <c r="B41" s="42"/>
      <c r="C41" s="42"/>
      <c r="D41" s="42"/>
      <c r="E41" s="42"/>
      <c r="F41" s="42"/>
      <c r="G41" s="43"/>
      <c r="H41" s="13"/>
      <c r="I41" s="43"/>
      <c r="J41" s="13"/>
      <c r="K41" s="277"/>
      <c r="L41" s="43"/>
      <c r="M41" s="13"/>
      <c r="P41" s="41"/>
    </row>
    <row r="42" spans="2:16" ht="10.5" customHeight="1" x14ac:dyDescent="0.2">
      <c r="B42" s="42"/>
      <c r="C42" s="42"/>
      <c r="D42" s="42"/>
      <c r="E42" s="42"/>
      <c r="F42" s="42"/>
      <c r="G42" s="43"/>
      <c r="H42" s="13"/>
      <c r="I42" s="43"/>
      <c r="J42" s="13"/>
      <c r="K42" s="277"/>
      <c r="L42" s="43"/>
      <c r="M42" s="13"/>
      <c r="P42" s="41"/>
    </row>
    <row r="43" spans="2:16" ht="10.5" customHeight="1" x14ac:dyDescent="0.2">
      <c r="B43" s="42"/>
      <c r="C43" s="42"/>
      <c r="D43" s="42"/>
      <c r="E43" s="42"/>
      <c r="F43" s="42"/>
      <c r="G43" s="43"/>
      <c r="H43" s="13"/>
      <c r="I43" s="43"/>
      <c r="J43" s="13"/>
      <c r="K43" s="277"/>
      <c r="L43" s="43"/>
      <c r="M43" s="13"/>
      <c r="P43" s="41"/>
    </row>
    <row r="44" spans="2:16" ht="10.5" customHeight="1" x14ac:dyDescent="0.2">
      <c r="B44" s="42"/>
      <c r="C44" s="42"/>
      <c r="D44" s="42"/>
      <c r="E44" s="42"/>
      <c r="F44" s="42"/>
      <c r="G44" s="43"/>
      <c r="H44" s="13"/>
      <c r="I44" s="43"/>
      <c r="J44" s="13"/>
      <c r="K44" s="277"/>
      <c r="L44" s="43"/>
      <c r="M44" s="13"/>
      <c r="P44" s="41"/>
    </row>
    <row r="45" spans="2:16" ht="10.5" customHeight="1" x14ac:dyDescent="0.2">
      <c r="B45" s="42"/>
      <c r="C45" s="42"/>
      <c r="D45" s="42"/>
      <c r="E45" s="42"/>
      <c r="F45" s="42"/>
      <c r="G45" s="43"/>
      <c r="H45" s="13"/>
      <c r="I45" s="43"/>
      <c r="J45" s="13"/>
      <c r="K45" s="277"/>
      <c r="L45" s="43"/>
      <c r="M45" s="13"/>
      <c r="P45" s="41"/>
    </row>
    <row r="46" spans="2:16" ht="10.5" customHeight="1" x14ac:dyDescent="0.2">
      <c r="B46" s="42"/>
      <c r="C46" s="42"/>
      <c r="D46" s="42"/>
      <c r="E46" s="42"/>
      <c r="F46" s="42"/>
      <c r="G46" s="43"/>
      <c r="H46" s="13"/>
      <c r="I46" s="43"/>
      <c r="J46" s="13"/>
      <c r="K46" s="277"/>
      <c r="L46" s="43"/>
      <c r="M46" s="13"/>
      <c r="P46" s="41"/>
    </row>
    <row r="47" spans="2:16" ht="10.5" customHeight="1" x14ac:dyDescent="0.2">
      <c r="B47" s="42"/>
      <c r="C47" s="42"/>
      <c r="D47" s="42"/>
      <c r="E47" s="42"/>
      <c r="F47" s="42"/>
      <c r="G47" s="43"/>
      <c r="H47" s="13"/>
      <c r="I47" s="43"/>
      <c r="J47" s="13"/>
      <c r="K47" s="277"/>
      <c r="L47" s="43"/>
      <c r="M47" s="13"/>
      <c r="P47" s="41"/>
    </row>
    <row r="48" spans="2:16" ht="10.5" customHeight="1" x14ac:dyDescent="0.2">
      <c r="B48" s="42"/>
      <c r="C48" s="42"/>
      <c r="D48" s="42"/>
      <c r="E48" s="42"/>
      <c r="F48" s="42"/>
      <c r="G48" s="43"/>
      <c r="H48" s="13"/>
      <c r="I48" s="43"/>
      <c r="J48" s="13"/>
      <c r="K48" s="277"/>
      <c r="L48" s="43"/>
      <c r="M48" s="13"/>
      <c r="P48" s="41"/>
    </row>
    <row r="49" spans="2:27" ht="10.5" customHeight="1" x14ac:dyDescent="0.2">
      <c r="B49" s="42"/>
      <c r="C49" s="42"/>
      <c r="D49" s="42"/>
      <c r="E49" s="42"/>
      <c r="F49" s="42"/>
      <c r="G49" s="43"/>
      <c r="H49" s="13"/>
      <c r="I49" s="43"/>
      <c r="J49" s="13"/>
      <c r="K49" s="277"/>
      <c r="L49" s="43"/>
      <c r="M49" s="13"/>
      <c r="P49" s="41"/>
    </row>
    <row r="50" spans="2:27" ht="10.5" customHeight="1" x14ac:dyDescent="0.2">
      <c r="B50" s="42"/>
      <c r="C50" s="42"/>
      <c r="D50" s="42"/>
      <c r="E50" s="42"/>
      <c r="F50" s="42"/>
      <c r="G50" s="43"/>
      <c r="H50" s="13"/>
      <c r="I50" s="43"/>
      <c r="J50" s="13"/>
      <c r="K50" s="277"/>
      <c r="L50" s="43"/>
      <c r="M50" s="13"/>
      <c r="N50" s="13"/>
      <c r="P50" s="41"/>
      <c r="AA50" s="94"/>
    </row>
    <row r="51" spans="2:27" ht="10.5" customHeight="1" x14ac:dyDescent="0.2">
      <c r="P51" s="41"/>
    </row>
    <row r="52" spans="2:27" ht="10.5" customHeight="1" x14ac:dyDescent="0.2">
      <c r="B52" s="42"/>
      <c r="C52" s="42"/>
      <c r="D52" s="42"/>
      <c r="E52" s="42"/>
      <c r="F52" s="42"/>
      <c r="G52" s="43"/>
      <c r="H52" s="13"/>
      <c r="I52" s="43"/>
      <c r="J52" s="13"/>
      <c r="K52" s="277"/>
      <c r="L52" s="43"/>
      <c r="M52" s="13"/>
      <c r="P52" s="41"/>
    </row>
    <row r="53" spans="2:27" ht="10.5" customHeight="1" x14ac:dyDescent="0.2">
      <c r="B53" s="42"/>
      <c r="C53" s="42"/>
      <c r="D53" s="42"/>
      <c r="E53" s="42"/>
      <c r="F53" s="42"/>
      <c r="G53" s="43"/>
      <c r="H53" s="13"/>
      <c r="I53" s="43"/>
      <c r="J53" s="13"/>
      <c r="K53" s="277"/>
      <c r="L53" s="43"/>
      <c r="M53" s="13"/>
      <c r="P53" s="41"/>
    </row>
    <row r="54" spans="2:27" ht="10.5" customHeight="1" x14ac:dyDescent="0.2"/>
    <row r="55" spans="2:27" ht="10.5" customHeight="1" x14ac:dyDescent="0.2"/>
    <row r="56" spans="2:27" ht="10.5" customHeight="1" x14ac:dyDescent="0.2"/>
    <row r="57" spans="2:27" ht="10.5" customHeight="1" x14ac:dyDescent="0.2"/>
    <row r="58" spans="2:27" ht="10.5" customHeight="1" x14ac:dyDescent="0.2"/>
    <row r="59" spans="2:27" ht="10.5" customHeight="1" x14ac:dyDescent="0.2"/>
    <row r="60" spans="2:27" ht="10.5" customHeight="1" x14ac:dyDescent="0.2"/>
    <row r="61" spans="2:27" ht="10.5" customHeight="1" x14ac:dyDescent="0.2"/>
    <row r="62" spans="2:27" ht="10.5" customHeight="1" x14ac:dyDescent="0.2"/>
    <row r="63" spans="2:27" ht="10.5" customHeight="1" x14ac:dyDescent="0.2"/>
    <row r="64" spans="2:27" ht="10.5" customHeight="1" x14ac:dyDescent="0.2"/>
    <row r="65" spans="2:16" ht="10.5" customHeight="1" x14ac:dyDescent="0.2"/>
    <row r="66" spans="2:16" ht="10.5" customHeight="1" x14ac:dyDescent="0.2"/>
    <row r="67" spans="2:16" ht="10.5" customHeight="1" x14ac:dyDescent="0.2"/>
    <row r="68" spans="2:16" ht="10.5" customHeight="1" x14ac:dyDescent="0.2">
      <c r="P68" s="41"/>
    </row>
    <row r="69" spans="2:16" ht="10.5" customHeight="1" x14ac:dyDescent="0.2">
      <c r="P69" s="41"/>
    </row>
    <row r="70" spans="2:16" ht="10.5" customHeight="1" x14ac:dyDescent="0.2">
      <c r="P70" s="41"/>
    </row>
    <row r="71" spans="2:16" ht="10.5" customHeight="1" x14ac:dyDescent="0.2">
      <c r="P71" s="41"/>
    </row>
    <row r="72" spans="2:16" ht="10.5" customHeight="1" x14ac:dyDescent="0.2">
      <c r="P72" s="41"/>
    </row>
    <row r="73" spans="2:16" ht="10.5" customHeight="1" x14ac:dyDescent="0.2">
      <c r="P73" s="41"/>
    </row>
    <row r="74" spans="2:16" ht="10.5" customHeight="1" x14ac:dyDescent="0.2">
      <c r="P74" s="41"/>
    </row>
    <row r="75" spans="2:16" ht="10.5" customHeight="1" x14ac:dyDescent="0.2">
      <c r="P75" s="41"/>
    </row>
    <row r="76" spans="2:16" ht="10.5" customHeight="1" x14ac:dyDescent="0.2">
      <c r="P76" s="41"/>
    </row>
    <row r="77" spans="2:16" ht="10.5" customHeight="1" x14ac:dyDescent="0.2">
      <c r="B77" s="12"/>
      <c r="G77" s="12"/>
      <c r="I77" s="12"/>
      <c r="P77" s="41"/>
    </row>
    <row r="78" spans="2:16" ht="10.5" customHeight="1" x14ac:dyDescent="0.2">
      <c r="B78" s="12"/>
      <c r="G78" s="103"/>
      <c r="I78" s="12"/>
      <c r="P78" s="41"/>
    </row>
    <row r="79" spans="2:16" ht="10.5" customHeight="1" x14ac:dyDescent="0.2">
      <c r="B79" s="12"/>
      <c r="G79" s="12"/>
      <c r="I79" s="12"/>
      <c r="P79" s="41"/>
    </row>
    <row r="80" spans="2:16" ht="10.5" customHeight="1" x14ac:dyDescent="0.2">
      <c r="B80" s="12"/>
      <c r="G80" s="12"/>
      <c r="I80" s="12"/>
      <c r="P80" s="41"/>
    </row>
    <row r="81" spans="2:16" ht="10.5" customHeight="1" x14ac:dyDescent="0.2">
      <c r="B81" s="12"/>
      <c r="G81" s="12"/>
      <c r="I81" s="12"/>
      <c r="P81" s="41"/>
    </row>
    <row r="82" spans="2:16" ht="10.5" customHeight="1" x14ac:dyDescent="0.2">
      <c r="B82" s="12"/>
      <c r="P82" s="41"/>
    </row>
    <row r="83" spans="2:16" ht="10.5" customHeight="1" x14ac:dyDescent="0.2">
      <c r="B83" s="12"/>
      <c r="G83" s="12"/>
      <c r="I83" s="12"/>
      <c r="P83" s="41"/>
    </row>
    <row r="84" spans="2:16" ht="10.5" customHeight="1" x14ac:dyDescent="0.2">
      <c r="P84" s="41"/>
    </row>
    <row r="85" spans="2:16" ht="10.5" customHeight="1" x14ac:dyDescent="0.2">
      <c r="B85" s="12"/>
      <c r="G85" s="12"/>
      <c r="I85" s="12"/>
      <c r="P85" s="41"/>
    </row>
    <row r="86" spans="2:16" ht="10.5" customHeight="1" x14ac:dyDescent="0.2">
      <c r="B86" s="12"/>
      <c r="G86" s="103"/>
      <c r="I86" s="12"/>
    </row>
    <row r="87" spans="2:16" ht="10.5" customHeight="1" x14ac:dyDescent="0.2">
      <c r="B87" s="12"/>
      <c r="G87" s="12"/>
      <c r="I87" s="12"/>
    </row>
    <row r="88" spans="2:16" ht="10.5" customHeight="1" x14ac:dyDescent="0.2">
      <c r="B88" s="12"/>
      <c r="G88" s="12"/>
      <c r="I88" s="12"/>
    </row>
    <row r="89" spans="2:16" ht="10.5" customHeight="1" x14ac:dyDescent="0.2">
      <c r="B89" s="12"/>
      <c r="G89" s="12"/>
      <c r="I89" s="12"/>
    </row>
    <row r="90" spans="2:16" ht="10.5" customHeight="1" x14ac:dyDescent="0.2">
      <c r="B90" s="12"/>
    </row>
    <row r="91" spans="2:16" ht="10.5" customHeight="1" x14ac:dyDescent="0.2">
      <c r="B91" s="12"/>
      <c r="G91" s="12"/>
      <c r="I91" s="12"/>
    </row>
    <row r="92" spans="2:16" ht="10.5" customHeight="1" x14ac:dyDescent="0.2"/>
    <row r="93" spans="2:16" ht="10.5" customHeight="1" x14ac:dyDescent="0.2"/>
    <row r="94" spans="2:16" ht="10.5" customHeight="1" x14ac:dyDescent="0.2"/>
    <row r="95" spans="2:16" ht="10.5" customHeight="1" x14ac:dyDescent="0.2"/>
    <row r="96" spans="2:1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</sheetData>
  <mergeCells count="10">
    <mergeCell ref="B12:F12"/>
    <mergeCell ref="B13:F13"/>
    <mergeCell ref="B14:F14"/>
    <mergeCell ref="B15:F15"/>
    <mergeCell ref="B7:K7"/>
    <mergeCell ref="B8:F9"/>
    <mergeCell ref="G8:H8"/>
    <mergeCell ref="I8:J8"/>
    <mergeCell ref="B10:F10"/>
    <mergeCell ref="B11:F11"/>
  </mergeCells>
  <conditionalFormatting sqref="H10:H14">
    <cfRule type="colorScale" priority="4">
      <colorScale>
        <cfvo type="min"/>
        <cfvo type="max"/>
        <color rgb="FFFCFCFF"/>
        <color rgb="FF63BE7B"/>
      </colorScale>
    </cfRule>
  </conditionalFormatting>
  <conditionalFormatting sqref="J10:J14">
    <cfRule type="colorScale" priority="3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349EF2CF-DFEC-48B3-BEA9-00403B1A6D3D}"/>
  </hyperlinks>
  <pageMargins left="0.7" right="0.7" top="0.75" bottom="0.75" header="0.3" footer="0.3"/>
  <pageSetup paperSize="9" scale="84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H15:K15" formula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084E-B02E-41EB-B2B8-B5D97C1EE802}">
  <sheetPr codeName="Hoja48">
    <tabColor theme="7" tint="0.39997558519241921"/>
    <pageSetUpPr fitToPage="1"/>
  </sheetPr>
  <dimension ref="A1:X1000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5.7109375" customWidth="1"/>
    <col min="6" max="6" width="16.7109375" hidden="1" customWidth="1"/>
    <col min="7" max="21" width="8.140625" customWidth="1"/>
    <col min="22" max="33" width="7.42578125" customWidth="1"/>
    <col min="34" max="42" width="8.5703125" customWidth="1"/>
  </cols>
  <sheetData>
    <row r="1" spans="1:24" ht="10.5" customHeight="1" x14ac:dyDescent="0.2">
      <c r="P1" s="41"/>
    </row>
    <row r="2" spans="1:24" ht="10.5" customHeight="1" x14ac:dyDescent="0.2">
      <c r="B2" s="1" t="s">
        <v>0</v>
      </c>
      <c r="C2" s="1"/>
      <c r="D2" s="1"/>
      <c r="E2" s="1"/>
      <c r="F2" s="1"/>
      <c r="P2" s="41"/>
    </row>
    <row r="3" spans="1:24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4" ht="10.5" customHeight="1" x14ac:dyDescent="0.2">
      <c r="A4" s="3"/>
      <c r="V4" s="12"/>
      <c r="W4" s="12"/>
      <c r="X4" s="12"/>
    </row>
    <row r="5" spans="1:24" x14ac:dyDescent="0.2">
      <c r="A5" s="460" t="s">
        <v>117</v>
      </c>
    </row>
    <row r="6" spans="1:24" ht="10.5" customHeight="1" thickBot="1" x14ac:dyDescent="0.25">
      <c r="A6" s="3"/>
      <c r="G6" s="6"/>
      <c r="R6" s="12"/>
      <c r="S6" s="12"/>
      <c r="T6" s="12"/>
      <c r="U6" s="12"/>
    </row>
    <row r="7" spans="1:24" ht="23.25" customHeight="1" thickBot="1" x14ac:dyDescent="0.25">
      <c r="A7" s="75"/>
      <c r="B7" s="568" t="s">
        <v>5</v>
      </c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4"/>
    </row>
    <row r="8" spans="1:24" ht="15" customHeight="1" thickBot="1" x14ac:dyDescent="0.25">
      <c r="A8" s="75"/>
      <c r="B8" s="639" t="s">
        <v>40</v>
      </c>
      <c r="C8" s="640"/>
      <c r="D8" s="640"/>
      <c r="E8" s="640"/>
      <c r="F8" s="641"/>
      <c r="G8" s="468" t="s">
        <v>120</v>
      </c>
      <c r="H8" s="468"/>
      <c r="I8" s="468"/>
      <c r="J8" s="468"/>
      <c r="K8" s="468"/>
      <c r="L8" s="468" t="s">
        <v>121</v>
      </c>
      <c r="M8" s="468"/>
      <c r="N8" s="468"/>
      <c r="O8" s="468"/>
      <c r="P8" s="468"/>
      <c r="Q8" s="468" t="s">
        <v>7</v>
      </c>
      <c r="R8" s="468"/>
      <c r="S8" s="468"/>
      <c r="T8" s="468"/>
      <c r="U8" s="469"/>
    </row>
    <row r="9" spans="1:24" ht="15" customHeight="1" thickBot="1" x14ac:dyDescent="0.25">
      <c r="B9" s="642"/>
      <c r="C9" s="643"/>
      <c r="D9" s="643"/>
      <c r="E9" s="643"/>
      <c r="F9" s="644"/>
      <c r="G9" s="468" t="s">
        <v>141</v>
      </c>
      <c r="H9" s="468"/>
      <c r="I9" s="468" t="s">
        <v>142</v>
      </c>
      <c r="J9" s="468"/>
      <c r="K9" s="18" t="s">
        <v>7</v>
      </c>
      <c r="L9" s="468" t="s">
        <v>141</v>
      </c>
      <c r="M9" s="468"/>
      <c r="N9" s="468" t="s">
        <v>142</v>
      </c>
      <c r="O9" s="468"/>
      <c r="P9" s="18" t="s">
        <v>7</v>
      </c>
      <c r="Q9" s="468" t="s">
        <v>141</v>
      </c>
      <c r="R9" s="468"/>
      <c r="S9" s="468" t="s">
        <v>142</v>
      </c>
      <c r="T9" s="468"/>
      <c r="U9" s="19" t="s">
        <v>7</v>
      </c>
    </row>
    <row r="10" spans="1:24" ht="15" customHeight="1" x14ac:dyDescent="0.2">
      <c r="B10" s="645"/>
      <c r="C10" s="646"/>
      <c r="D10" s="646"/>
      <c r="E10" s="646"/>
      <c r="F10" s="647"/>
      <c r="G10" s="21" t="s">
        <v>8</v>
      </c>
      <c r="H10" s="21" t="s">
        <v>63</v>
      </c>
      <c r="I10" s="21" t="s">
        <v>8</v>
      </c>
      <c r="J10" s="21" t="s">
        <v>63</v>
      </c>
      <c r="K10" s="149" t="s">
        <v>8</v>
      </c>
      <c r="L10" s="21" t="s">
        <v>8</v>
      </c>
      <c r="M10" s="21" t="s">
        <v>63</v>
      </c>
      <c r="N10" s="21" t="s">
        <v>8</v>
      </c>
      <c r="O10" s="21" t="s">
        <v>63</v>
      </c>
      <c r="P10" s="149" t="s">
        <v>8</v>
      </c>
      <c r="Q10" s="21" t="s">
        <v>8</v>
      </c>
      <c r="R10" s="21" t="s">
        <v>63</v>
      </c>
      <c r="S10" s="21" t="s">
        <v>8</v>
      </c>
      <c r="T10" s="21" t="s">
        <v>63</v>
      </c>
      <c r="U10" s="76" t="s">
        <v>8</v>
      </c>
    </row>
    <row r="11" spans="1:24" ht="30" customHeight="1" x14ac:dyDescent="0.2">
      <c r="A11" s="12"/>
      <c r="B11" s="481" t="s">
        <v>43</v>
      </c>
      <c r="C11" s="482"/>
      <c r="D11" s="482"/>
      <c r="E11" s="482"/>
      <c r="F11" s="483"/>
      <c r="G11" s="51">
        <v>185</v>
      </c>
      <c r="H11" s="52">
        <f t="shared" ref="H11:H16" si="0">IF(G11=0,"-",G11/$K11)</f>
        <v>0.17788461538461539</v>
      </c>
      <c r="I11" s="283">
        <v>855</v>
      </c>
      <c r="J11" s="52">
        <f t="shared" ref="J11:J16" si="1">IF(I11=0,"-",I11/$K11)</f>
        <v>0.82211538461538458</v>
      </c>
      <c r="K11" s="284">
        <f>G11+I11</f>
        <v>1040</v>
      </c>
      <c r="L11" s="51">
        <v>7</v>
      </c>
      <c r="M11" s="254">
        <f t="shared" ref="M11:M16" si="2">IF(L11=0,"-",L11/$P11)</f>
        <v>0.4375</v>
      </c>
      <c r="N11" s="216">
        <v>9</v>
      </c>
      <c r="O11" s="254">
        <f t="shared" ref="O11:O16" si="3">IF(N11=0,"-",N11/$P11)</f>
        <v>0.5625</v>
      </c>
      <c r="P11" s="284">
        <f>L11+N11</f>
        <v>16</v>
      </c>
      <c r="Q11" s="218">
        <f>G11+L11</f>
        <v>192</v>
      </c>
      <c r="R11" s="250">
        <f t="shared" ref="R11:R16" si="4">Q11/$U11</f>
        <v>0.18181818181818182</v>
      </c>
      <c r="S11" s="285">
        <f>I11+N11</f>
        <v>864</v>
      </c>
      <c r="T11" s="250">
        <f t="shared" ref="T11:T16" si="5">S11/$U11</f>
        <v>0.81818181818181823</v>
      </c>
      <c r="U11" s="284">
        <f>K11+P11</f>
        <v>1056</v>
      </c>
    </row>
    <row r="12" spans="1:24" ht="30" customHeight="1" x14ac:dyDescent="0.2">
      <c r="A12" s="12"/>
      <c r="B12" s="475" t="s">
        <v>44</v>
      </c>
      <c r="C12" s="476"/>
      <c r="D12" s="476"/>
      <c r="E12" s="476"/>
      <c r="F12" s="477"/>
      <c r="G12" s="68">
        <v>458</v>
      </c>
      <c r="H12" s="58">
        <f t="shared" si="0"/>
        <v>0.21861575178997614</v>
      </c>
      <c r="I12" s="286">
        <v>1637</v>
      </c>
      <c r="J12" s="58">
        <f t="shared" si="1"/>
        <v>0.78138424821002384</v>
      </c>
      <c r="K12" s="287">
        <f>G12+I12</f>
        <v>2095</v>
      </c>
      <c r="L12" s="68">
        <v>17</v>
      </c>
      <c r="M12" s="58">
        <f t="shared" si="2"/>
        <v>0.31481481481481483</v>
      </c>
      <c r="N12" s="286">
        <v>37</v>
      </c>
      <c r="O12" s="58">
        <f t="shared" si="3"/>
        <v>0.68518518518518523</v>
      </c>
      <c r="P12" s="287">
        <f>L12+N12</f>
        <v>54</v>
      </c>
      <c r="Q12" s="288">
        <f>G12+L12</f>
        <v>475</v>
      </c>
      <c r="R12" s="249">
        <f t="shared" si="4"/>
        <v>0.22103303862261517</v>
      </c>
      <c r="S12" s="289">
        <f>I12+N12</f>
        <v>1674</v>
      </c>
      <c r="T12" s="249">
        <f t="shared" si="5"/>
        <v>0.77896696137738486</v>
      </c>
      <c r="U12" s="287">
        <f>K12+P12</f>
        <v>2149</v>
      </c>
    </row>
    <row r="13" spans="1:24" ht="30" customHeight="1" x14ac:dyDescent="0.2">
      <c r="A13" s="12"/>
      <c r="B13" s="475" t="s">
        <v>46</v>
      </c>
      <c r="C13" s="476"/>
      <c r="D13" s="476"/>
      <c r="E13" s="476"/>
      <c r="F13" s="477"/>
      <c r="G13" s="68">
        <v>1641</v>
      </c>
      <c r="H13" s="58">
        <f t="shared" si="0"/>
        <v>0.19420118343195267</v>
      </c>
      <c r="I13" s="286">
        <v>6809</v>
      </c>
      <c r="J13" s="58">
        <f t="shared" si="1"/>
        <v>0.8057988165680473</v>
      </c>
      <c r="K13" s="287">
        <f>G13+I13</f>
        <v>8450</v>
      </c>
      <c r="L13" s="68">
        <v>131</v>
      </c>
      <c r="M13" s="58">
        <f t="shared" si="2"/>
        <v>0.21370309951060359</v>
      </c>
      <c r="N13" s="286">
        <v>482</v>
      </c>
      <c r="O13" s="58">
        <f t="shared" si="3"/>
        <v>0.78629690048939638</v>
      </c>
      <c r="P13" s="287">
        <f>L13+N13</f>
        <v>613</v>
      </c>
      <c r="Q13" s="288">
        <f>G13+L13</f>
        <v>1772</v>
      </c>
      <c r="R13" s="249">
        <f t="shared" si="4"/>
        <v>0.19552024715877744</v>
      </c>
      <c r="S13" s="289">
        <f>I13+N13</f>
        <v>7291</v>
      </c>
      <c r="T13" s="249">
        <f t="shared" si="5"/>
        <v>0.80447975284122253</v>
      </c>
      <c r="U13" s="287">
        <f>K13+P13</f>
        <v>9063</v>
      </c>
    </row>
    <row r="14" spans="1:24" ht="30" customHeight="1" x14ac:dyDescent="0.2">
      <c r="A14" s="12"/>
      <c r="B14" s="475" t="s">
        <v>47</v>
      </c>
      <c r="C14" s="476"/>
      <c r="D14" s="476"/>
      <c r="E14" s="476"/>
      <c r="F14" s="477"/>
      <c r="G14" s="68">
        <v>558</v>
      </c>
      <c r="H14" s="58">
        <f t="shared" si="0"/>
        <v>0.2298187808896211</v>
      </c>
      <c r="I14" s="286">
        <v>1870</v>
      </c>
      <c r="J14" s="58">
        <f t="shared" si="1"/>
        <v>0.77018121911037896</v>
      </c>
      <c r="K14" s="287">
        <f>G14+I14</f>
        <v>2428</v>
      </c>
      <c r="L14" s="68">
        <v>23</v>
      </c>
      <c r="M14" s="58">
        <f t="shared" si="2"/>
        <v>0.45098039215686275</v>
      </c>
      <c r="N14" s="286">
        <v>28</v>
      </c>
      <c r="O14" s="58">
        <f t="shared" si="3"/>
        <v>0.5490196078431373</v>
      </c>
      <c r="P14" s="287">
        <f>L14+N14</f>
        <v>51</v>
      </c>
      <c r="Q14" s="288">
        <f>G14+L14</f>
        <v>581</v>
      </c>
      <c r="R14" s="249">
        <f t="shared" si="4"/>
        <v>0.23436869705526422</v>
      </c>
      <c r="S14" s="289">
        <f>I14+N14</f>
        <v>1898</v>
      </c>
      <c r="T14" s="249">
        <f t="shared" si="5"/>
        <v>0.7656313029447358</v>
      </c>
      <c r="U14" s="287">
        <f>K14+P14</f>
        <v>2479</v>
      </c>
    </row>
    <row r="15" spans="1:24" ht="30" customHeight="1" x14ac:dyDescent="0.2">
      <c r="A15" s="12"/>
      <c r="B15" s="478" t="s">
        <v>48</v>
      </c>
      <c r="C15" s="479"/>
      <c r="D15" s="479"/>
      <c r="E15" s="479"/>
      <c r="F15" s="480"/>
      <c r="G15" s="68">
        <v>4964</v>
      </c>
      <c r="H15" s="58">
        <f t="shared" si="0"/>
        <v>0.22154779969650987</v>
      </c>
      <c r="I15" s="290">
        <v>17442</v>
      </c>
      <c r="J15" s="58">
        <f t="shared" si="1"/>
        <v>0.77845220030349016</v>
      </c>
      <c r="K15" s="287">
        <f>G15+I15</f>
        <v>22406</v>
      </c>
      <c r="L15" s="68">
        <v>206</v>
      </c>
      <c r="M15" s="58">
        <f t="shared" si="2"/>
        <v>0.26614987080103358</v>
      </c>
      <c r="N15" s="286">
        <v>568</v>
      </c>
      <c r="O15" s="58">
        <f t="shared" si="3"/>
        <v>0.73385012919896642</v>
      </c>
      <c r="P15" s="287">
        <f>L15+N15</f>
        <v>774</v>
      </c>
      <c r="Q15" s="288">
        <f>G15+L15</f>
        <v>5170</v>
      </c>
      <c r="R15" s="249">
        <f t="shared" si="4"/>
        <v>0.22303710094909404</v>
      </c>
      <c r="S15" s="289">
        <f>I15+N15</f>
        <v>18010</v>
      </c>
      <c r="T15" s="249">
        <f t="shared" si="5"/>
        <v>0.77696289905090599</v>
      </c>
      <c r="U15" s="287">
        <f>K15+P15</f>
        <v>23180</v>
      </c>
    </row>
    <row r="16" spans="1:24" ht="30" customHeight="1" thickBot="1" x14ac:dyDescent="0.25">
      <c r="B16" s="470" t="s">
        <v>29</v>
      </c>
      <c r="C16" s="471"/>
      <c r="D16" s="471"/>
      <c r="E16" s="471"/>
      <c r="F16" s="472"/>
      <c r="G16" s="72">
        <f>SUM(G11:G15)</f>
        <v>7806</v>
      </c>
      <c r="H16" s="175">
        <f t="shared" si="0"/>
        <v>0.21433866937587523</v>
      </c>
      <c r="I16" s="291">
        <f>SUM(I11:I15)</f>
        <v>28613</v>
      </c>
      <c r="J16" s="175">
        <f t="shared" si="1"/>
        <v>0.7856613306241248</v>
      </c>
      <c r="K16" s="292">
        <f>SUM(K11:K15)</f>
        <v>36419</v>
      </c>
      <c r="L16" s="72">
        <f>SUM(L11:L15)</f>
        <v>384</v>
      </c>
      <c r="M16" s="175">
        <f t="shared" si="2"/>
        <v>0.25464190981432361</v>
      </c>
      <c r="N16" s="291">
        <f>SUM(N11:N15)</f>
        <v>1124</v>
      </c>
      <c r="O16" s="175">
        <f t="shared" si="3"/>
        <v>0.74535809018567645</v>
      </c>
      <c r="P16" s="292">
        <f>SUM(P11:P15)</f>
        <v>1508</v>
      </c>
      <c r="Q16" s="72">
        <f>SUM(Q11:Q15)</f>
        <v>8190</v>
      </c>
      <c r="R16" s="175">
        <f t="shared" si="4"/>
        <v>0.21594115010414744</v>
      </c>
      <c r="S16" s="291">
        <f>SUM(S11:S15)</f>
        <v>29737</v>
      </c>
      <c r="T16" s="175">
        <f t="shared" si="5"/>
        <v>0.78405884989585251</v>
      </c>
      <c r="U16" s="292">
        <f>SUM(U11:U15)</f>
        <v>37927</v>
      </c>
    </row>
    <row r="17" spans="1:17" ht="15" customHeight="1" x14ac:dyDescent="0.2">
      <c r="B17" s="65" t="s">
        <v>133</v>
      </c>
    </row>
    <row r="18" spans="1:17" ht="15" customHeight="1" x14ac:dyDescent="0.2">
      <c r="A18" s="75"/>
      <c r="B18" s="215"/>
      <c r="C18" s="215"/>
      <c r="D18" s="215"/>
      <c r="E18" s="215"/>
      <c r="F18" s="215"/>
    </row>
    <row r="19" spans="1:17" ht="10.5" customHeight="1" x14ac:dyDescent="0.2">
      <c r="A19" s="75"/>
      <c r="B19" s="425"/>
      <c r="C19" s="425"/>
      <c r="D19" s="425"/>
      <c r="E19" s="425"/>
      <c r="F19" s="425"/>
    </row>
    <row r="20" spans="1:17" ht="10.5" customHeight="1" x14ac:dyDescent="0.2">
      <c r="A20" s="92"/>
      <c r="B20" s="13"/>
      <c r="C20" s="13"/>
      <c r="D20" s="13"/>
      <c r="E20" s="13"/>
      <c r="F20" s="13"/>
    </row>
    <row r="21" spans="1:17" ht="10.5" customHeight="1" x14ac:dyDescent="0.2">
      <c r="A21" s="92"/>
      <c r="B21" s="42"/>
      <c r="C21" s="42"/>
      <c r="D21" s="42"/>
      <c r="E21" s="42"/>
      <c r="F21" s="42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6"/>
    </row>
    <row r="22" spans="1:17" ht="10.5" customHeight="1" x14ac:dyDescent="0.2">
      <c r="B22" s="42"/>
      <c r="C22" s="42"/>
      <c r="D22" s="42"/>
      <c r="E22" s="42"/>
      <c r="F22" s="42"/>
      <c r="G22" s="97"/>
      <c r="H22" s="97"/>
      <c r="I22" s="97"/>
      <c r="J22" s="97"/>
      <c r="K22" s="11"/>
      <c r="L22" s="97"/>
      <c r="M22" s="97"/>
      <c r="N22" s="97"/>
      <c r="O22" s="97"/>
      <c r="P22" s="11"/>
      <c r="Q22" s="296"/>
    </row>
    <row r="23" spans="1:17" ht="10.5" customHeight="1" x14ac:dyDescent="0.2">
      <c r="B23" s="42"/>
      <c r="C23" s="42"/>
      <c r="D23" s="42"/>
      <c r="E23" s="42"/>
      <c r="F23" s="42"/>
      <c r="G23" s="297"/>
      <c r="H23" s="297"/>
      <c r="I23" s="297"/>
      <c r="J23" s="297"/>
      <c r="K23" s="11"/>
      <c r="L23" s="297"/>
      <c r="M23" s="297"/>
      <c r="N23" s="297"/>
      <c r="O23" s="297"/>
      <c r="P23" s="11"/>
      <c r="Q23" s="297"/>
    </row>
    <row r="24" spans="1:17" ht="10.5" customHeight="1" x14ac:dyDescent="0.2">
      <c r="B24" s="42"/>
      <c r="C24" s="42"/>
      <c r="D24" s="42"/>
      <c r="E24" s="42"/>
      <c r="F24" s="42"/>
      <c r="G24" s="90"/>
      <c r="H24" s="13"/>
      <c r="I24" s="90"/>
      <c r="J24" s="13"/>
      <c r="K24" s="277"/>
      <c r="L24" s="90"/>
      <c r="M24" s="13"/>
      <c r="N24" s="90"/>
      <c r="O24" s="13"/>
      <c r="P24" s="277"/>
      <c r="Q24" s="277"/>
    </row>
    <row r="25" spans="1:17" ht="10.5" customHeight="1" x14ac:dyDescent="0.2">
      <c r="B25" s="42"/>
      <c r="C25" s="42"/>
      <c r="D25" s="42"/>
      <c r="E25" s="42"/>
      <c r="F25" s="42"/>
      <c r="G25" s="43"/>
      <c r="H25" s="13"/>
      <c r="I25" s="43"/>
      <c r="J25" s="13"/>
      <c r="K25" s="277"/>
      <c r="L25" s="43"/>
      <c r="M25" s="13"/>
      <c r="N25" s="43"/>
      <c r="O25" s="13"/>
      <c r="P25" s="277"/>
      <c r="Q25" s="278"/>
    </row>
    <row r="26" spans="1:17" ht="10.5" customHeight="1" x14ac:dyDescent="0.2">
      <c r="B26" s="42"/>
      <c r="C26" s="42"/>
      <c r="D26" s="42"/>
      <c r="E26" s="42"/>
      <c r="F26" s="42"/>
      <c r="G26" s="43"/>
      <c r="H26" s="13"/>
      <c r="I26" s="43"/>
      <c r="J26" s="13"/>
      <c r="K26" s="277"/>
      <c r="L26" s="43"/>
      <c r="M26" s="13"/>
      <c r="N26" s="43"/>
      <c r="O26" s="13"/>
      <c r="P26" s="277"/>
      <c r="Q26" s="278"/>
    </row>
    <row r="27" spans="1:17" ht="10.5" customHeight="1" x14ac:dyDescent="0.2">
      <c r="B27" s="42"/>
      <c r="C27" s="42"/>
      <c r="D27" s="42"/>
      <c r="E27" s="42"/>
      <c r="F27" s="42"/>
      <c r="G27" s="43"/>
      <c r="H27" s="13"/>
      <c r="I27" s="43"/>
      <c r="J27" s="13"/>
      <c r="K27" s="277"/>
      <c r="L27" s="43"/>
      <c r="M27" s="13"/>
      <c r="N27" s="43"/>
      <c r="O27" s="13"/>
      <c r="P27" s="277"/>
      <c r="Q27" s="278"/>
    </row>
    <row r="28" spans="1:17" ht="10.5" customHeight="1" x14ac:dyDescent="0.2">
      <c r="B28" s="42"/>
      <c r="C28" s="42"/>
      <c r="D28" s="42"/>
      <c r="E28" s="42"/>
      <c r="F28" s="42"/>
      <c r="G28" s="43"/>
      <c r="H28" s="13"/>
      <c r="I28" s="43"/>
      <c r="J28" s="13"/>
      <c r="K28" s="277"/>
      <c r="L28" s="43"/>
      <c r="M28" s="13"/>
      <c r="N28" s="43"/>
      <c r="O28" s="13"/>
      <c r="P28" s="277"/>
      <c r="Q28" s="278"/>
    </row>
    <row r="29" spans="1:17" ht="10.5" customHeight="1" x14ac:dyDescent="0.2">
      <c r="B29" s="42"/>
      <c r="C29" s="42"/>
      <c r="D29" s="42"/>
      <c r="E29" s="42"/>
      <c r="F29" s="42"/>
      <c r="G29" s="43"/>
      <c r="H29" s="13"/>
      <c r="I29" s="43"/>
      <c r="J29" s="13"/>
      <c r="K29" s="277"/>
      <c r="L29" s="43"/>
      <c r="M29" s="13"/>
      <c r="N29" s="43"/>
      <c r="O29" s="13"/>
      <c r="P29" s="277"/>
      <c r="Q29" s="278"/>
    </row>
    <row r="30" spans="1:17" ht="10.5" customHeight="1" x14ac:dyDescent="0.2">
      <c r="B30" s="42"/>
      <c r="C30" s="42"/>
      <c r="D30" s="42"/>
      <c r="E30" s="42"/>
      <c r="F30" s="42"/>
      <c r="G30" s="43"/>
      <c r="H30" s="13"/>
      <c r="I30" s="43"/>
      <c r="J30" s="13"/>
      <c r="K30" s="277"/>
      <c r="L30" s="43"/>
      <c r="M30" s="13"/>
      <c r="N30" s="43"/>
      <c r="O30" s="13"/>
      <c r="P30" s="277"/>
      <c r="Q30" s="278"/>
    </row>
    <row r="31" spans="1:17" ht="10.5" customHeight="1" x14ac:dyDescent="0.2">
      <c r="B31" s="42"/>
      <c r="C31" s="42"/>
      <c r="D31" s="42"/>
      <c r="E31" s="42"/>
      <c r="F31" s="42"/>
      <c r="G31" s="43"/>
      <c r="H31" s="13"/>
      <c r="I31" s="43"/>
      <c r="J31" s="13"/>
      <c r="K31" s="277"/>
      <c r="L31" s="43"/>
      <c r="M31" s="13"/>
      <c r="N31" s="43"/>
      <c r="O31" s="13"/>
      <c r="P31" s="277"/>
      <c r="Q31" s="278"/>
    </row>
    <row r="32" spans="1:17" ht="10.5" customHeight="1" x14ac:dyDescent="0.2">
      <c r="B32" s="42"/>
      <c r="C32" s="42"/>
      <c r="D32" s="42"/>
      <c r="E32" s="42"/>
      <c r="F32" s="42"/>
      <c r="G32" s="43"/>
      <c r="H32" s="13"/>
      <c r="I32" s="43"/>
      <c r="J32" s="13"/>
      <c r="K32" s="277"/>
      <c r="L32" s="43"/>
      <c r="M32" s="13"/>
      <c r="N32" s="43"/>
      <c r="O32" s="13"/>
      <c r="P32" s="277"/>
      <c r="Q32" s="278"/>
    </row>
    <row r="33" spans="2:17" ht="10.5" customHeight="1" x14ac:dyDescent="0.2">
      <c r="B33" s="42"/>
      <c r="C33" s="42"/>
      <c r="D33" s="42"/>
      <c r="E33" s="42"/>
      <c r="F33" s="42"/>
      <c r="G33" s="43"/>
      <c r="H33" s="13"/>
      <c r="I33" s="43"/>
      <c r="J33" s="13"/>
      <c r="K33" s="277"/>
      <c r="L33" s="43"/>
      <c r="M33" s="13"/>
      <c r="N33" s="43"/>
      <c r="O33" s="13"/>
      <c r="P33" s="277"/>
      <c r="Q33" s="278"/>
    </row>
    <row r="34" spans="2:17" ht="10.5" customHeight="1" x14ac:dyDescent="0.2">
      <c r="B34" s="42"/>
      <c r="C34" s="42"/>
      <c r="D34" s="42"/>
      <c r="E34" s="42"/>
      <c r="F34" s="42"/>
      <c r="G34" s="43"/>
      <c r="H34" s="13"/>
      <c r="I34" s="43"/>
      <c r="J34" s="13"/>
      <c r="K34" s="277"/>
      <c r="L34" s="43"/>
      <c r="M34" s="13"/>
      <c r="N34" s="43"/>
      <c r="O34" s="13"/>
      <c r="P34" s="277"/>
      <c r="Q34" s="278"/>
    </row>
    <row r="35" spans="2:17" ht="10.5" customHeight="1" x14ac:dyDescent="0.2">
      <c r="B35" s="42"/>
      <c r="C35" s="42"/>
      <c r="D35" s="42"/>
      <c r="E35" s="42"/>
      <c r="F35" s="42"/>
      <c r="G35" s="43"/>
      <c r="H35" s="13"/>
      <c r="I35" s="43"/>
      <c r="J35" s="13"/>
      <c r="K35" s="277"/>
      <c r="L35" s="43"/>
      <c r="M35" s="13"/>
      <c r="N35" s="43"/>
      <c r="O35" s="13"/>
      <c r="P35" s="277"/>
      <c r="Q35" s="278"/>
    </row>
    <row r="36" spans="2:17" ht="10.5" customHeight="1" x14ac:dyDescent="0.2">
      <c r="B36" s="42"/>
      <c r="C36" s="42"/>
      <c r="D36" s="42"/>
      <c r="E36" s="42"/>
      <c r="F36" s="42"/>
      <c r="G36" s="43"/>
      <c r="H36" s="13"/>
      <c r="I36" s="43"/>
      <c r="J36" s="13"/>
      <c r="K36" s="277"/>
      <c r="L36" s="43"/>
      <c r="M36" s="13"/>
      <c r="N36" s="43"/>
      <c r="O36" s="13"/>
      <c r="P36" s="277"/>
      <c r="Q36" s="278"/>
    </row>
    <row r="37" spans="2:17" ht="10.5" customHeight="1" x14ac:dyDescent="0.2">
      <c r="B37" s="42"/>
      <c r="C37" s="42"/>
      <c r="D37" s="42"/>
      <c r="E37" s="42"/>
      <c r="F37" s="42"/>
      <c r="G37" s="43"/>
      <c r="H37" s="13"/>
      <c r="I37" s="43"/>
      <c r="J37" s="13"/>
      <c r="K37" s="277"/>
      <c r="L37" s="43"/>
      <c r="M37" s="13"/>
      <c r="N37" s="43"/>
      <c r="O37" s="13"/>
      <c r="P37" s="277"/>
      <c r="Q37" s="278"/>
    </row>
    <row r="38" spans="2:17" ht="10.5" customHeight="1" x14ac:dyDescent="0.2">
      <c r="B38" s="42"/>
      <c r="C38" s="42"/>
      <c r="D38" s="42"/>
      <c r="E38" s="42"/>
      <c r="F38" s="42"/>
      <c r="G38" s="43"/>
      <c r="H38" s="13"/>
      <c r="I38" s="43"/>
      <c r="J38" s="13"/>
      <c r="K38" s="277"/>
      <c r="L38" s="43"/>
      <c r="M38" s="13"/>
      <c r="N38" s="43"/>
      <c r="O38" s="13"/>
      <c r="P38" s="277"/>
      <c r="Q38" s="278"/>
    </row>
    <row r="39" spans="2:17" ht="10.5" customHeight="1" x14ac:dyDescent="0.2">
      <c r="B39" s="42"/>
      <c r="C39" s="42"/>
      <c r="D39" s="42"/>
      <c r="E39" s="42"/>
      <c r="F39" s="42"/>
      <c r="G39" s="43"/>
      <c r="H39" s="13"/>
      <c r="I39" s="43"/>
      <c r="J39" s="13"/>
      <c r="K39" s="277"/>
      <c r="L39" s="43"/>
      <c r="M39" s="13"/>
      <c r="N39" s="43"/>
      <c r="O39" s="13"/>
      <c r="P39" s="277"/>
      <c r="Q39" s="278"/>
    </row>
    <row r="40" spans="2:17" ht="10.5" customHeight="1" x14ac:dyDescent="0.2">
      <c r="B40" s="42"/>
      <c r="C40" s="42"/>
      <c r="D40" s="42"/>
      <c r="E40" s="42"/>
      <c r="F40" s="42"/>
      <c r="G40" s="43"/>
      <c r="H40" s="13"/>
      <c r="I40" s="43"/>
      <c r="J40" s="13"/>
      <c r="K40" s="277"/>
      <c r="L40" s="43"/>
      <c r="M40" s="13"/>
      <c r="N40" s="43"/>
      <c r="O40" s="13"/>
      <c r="P40" s="277"/>
      <c r="Q40" s="278"/>
    </row>
    <row r="41" spans="2:17" ht="10.5" customHeight="1" x14ac:dyDescent="0.2">
      <c r="B41" s="42"/>
      <c r="C41" s="42"/>
      <c r="D41" s="42"/>
      <c r="E41" s="42"/>
      <c r="F41" s="42"/>
      <c r="G41" s="43"/>
      <c r="H41" s="13"/>
      <c r="I41" s="43"/>
      <c r="J41" s="13"/>
      <c r="K41" s="277"/>
      <c r="L41" s="43"/>
      <c r="M41" s="13"/>
      <c r="N41" s="43"/>
      <c r="O41" s="13"/>
      <c r="P41" s="277"/>
      <c r="Q41" s="278"/>
    </row>
    <row r="42" spans="2:17" ht="10.5" customHeight="1" x14ac:dyDescent="0.2">
      <c r="B42" s="240"/>
      <c r="C42" s="240"/>
      <c r="D42" s="240"/>
      <c r="E42" s="240"/>
      <c r="F42" s="240"/>
      <c r="G42" s="241"/>
      <c r="H42" s="242"/>
      <c r="I42" s="241"/>
      <c r="J42" s="242"/>
      <c r="K42" s="241"/>
      <c r="L42" s="241"/>
      <c r="M42" s="242"/>
      <c r="N42" s="241"/>
      <c r="O42" s="242"/>
      <c r="P42" s="241"/>
      <c r="Q42" s="241"/>
    </row>
    <row r="43" spans="2:17" ht="10.5" customHeight="1" x14ac:dyDescent="0.2"/>
    <row r="44" spans="2:17" ht="10.5" customHeight="1" x14ac:dyDescent="0.2"/>
    <row r="45" spans="2:17" ht="10.5" customHeight="1" x14ac:dyDescent="0.2"/>
    <row r="46" spans="2:17" ht="10.5" customHeight="1" x14ac:dyDescent="0.2"/>
    <row r="47" spans="2:17" ht="10.5" customHeight="1" x14ac:dyDescent="0.2"/>
    <row r="48" spans="2:17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spans="2:14" ht="10.5" customHeight="1" x14ac:dyDescent="0.2"/>
    <row r="130" spans="2:14" ht="10.5" customHeight="1" x14ac:dyDescent="0.2"/>
    <row r="131" spans="2:14" ht="10.5" customHeight="1" x14ac:dyDescent="0.2"/>
    <row r="132" spans="2:14" ht="10.5" customHeight="1" x14ac:dyDescent="0.2">
      <c r="B132" s="12"/>
      <c r="G132" s="12"/>
      <c r="I132" s="12"/>
      <c r="L132" s="12"/>
      <c r="N132" s="12"/>
    </row>
    <row r="133" spans="2:14" ht="10.5" customHeight="1" x14ac:dyDescent="0.2">
      <c r="B133" s="12"/>
      <c r="G133" s="103"/>
      <c r="I133" s="103"/>
      <c r="L133" s="103"/>
      <c r="N133" s="103"/>
    </row>
    <row r="134" spans="2:14" ht="10.5" customHeight="1" x14ac:dyDescent="0.2">
      <c r="B134" s="12"/>
      <c r="G134" s="12"/>
      <c r="I134" s="12"/>
      <c r="L134" s="12"/>
      <c r="N134" s="12"/>
    </row>
    <row r="135" spans="2:14" ht="10.5" customHeight="1" x14ac:dyDescent="0.2">
      <c r="B135" s="12"/>
      <c r="G135" s="12"/>
      <c r="I135" s="12"/>
      <c r="L135" s="12"/>
      <c r="N135" s="12"/>
    </row>
    <row r="136" spans="2:14" ht="10.5" customHeight="1" x14ac:dyDescent="0.2">
      <c r="B136" s="12"/>
      <c r="G136" s="12"/>
      <c r="I136" s="12"/>
      <c r="L136" s="12"/>
      <c r="N136" s="12"/>
    </row>
    <row r="137" spans="2:14" ht="10.5" customHeight="1" x14ac:dyDescent="0.2">
      <c r="B137" s="12"/>
    </row>
    <row r="138" spans="2:14" ht="10.5" customHeight="1" x14ac:dyDescent="0.2">
      <c r="B138" s="12"/>
      <c r="G138" s="12"/>
      <c r="I138" s="12"/>
      <c r="L138" s="12"/>
      <c r="N138" s="12"/>
    </row>
    <row r="139" spans="2:14" ht="10.5" customHeight="1" x14ac:dyDescent="0.2"/>
    <row r="140" spans="2:14" ht="10.5" customHeight="1" x14ac:dyDescent="0.2"/>
    <row r="141" spans="2:14" ht="10.5" customHeight="1" x14ac:dyDescent="0.2"/>
    <row r="142" spans="2:14" ht="10.5" customHeight="1" x14ac:dyDescent="0.2"/>
    <row r="143" spans="2:14" ht="10.5" customHeight="1" x14ac:dyDescent="0.2"/>
    <row r="144" spans="2:1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  <row r="995" ht="10.5" customHeight="1" x14ac:dyDescent="0.2"/>
    <row r="996" ht="10.5" customHeight="1" x14ac:dyDescent="0.2"/>
    <row r="997" ht="10.5" customHeight="1" x14ac:dyDescent="0.2"/>
    <row r="998" ht="10.5" customHeight="1" x14ac:dyDescent="0.2"/>
    <row r="999" ht="10.5" customHeight="1" x14ac:dyDescent="0.2"/>
    <row r="1000" ht="10.5" customHeight="1" x14ac:dyDescent="0.2"/>
  </sheetData>
  <mergeCells count="17">
    <mergeCell ref="B7:U7"/>
    <mergeCell ref="B8:F10"/>
    <mergeCell ref="G8:K8"/>
    <mergeCell ref="L8:P8"/>
    <mergeCell ref="Q8:U8"/>
    <mergeCell ref="G9:H9"/>
    <mergeCell ref="I9:J9"/>
    <mergeCell ref="L9:M9"/>
    <mergeCell ref="N9:O9"/>
    <mergeCell ref="Q9:R9"/>
    <mergeCell ref="B16:F16"/>
    <mergeCell ref="S9:T9"/>
    <mergeCell ref="B11:F11"/>
    <mergeCell ref="B12:F12"/>
    <mergeCell ref="B13:F13"/>
    <mergeCell ref="B14:F14"/>
    <mergeCell ref="B15:F15"/>
  </mergeCells>
  <conditionalFormatting sqref="H11:H14">
    <cfRule type="colorScale" priority="6">
      <colorScale>
        <cfvo type="min"/>
        <cfvo type="max"/>
        <color rgb="FFFCFCFF"/>
        <color rgb="FF63BE7B"/>
      </colorScale>
    </cfRule>
  </conditionalFormatting>
  <conditionalFormatting sqref="J11:J15">
    <cfRule type="colorScale" priority="5">
      <colorScale>
        <cfvo type="min"/>
        <cfvo type="max"/>
        <color rgb="FFFCFCFF"/>
        <color rgb="FF63BE7B"/>
      </colorScale>
    </cfRule>
  </conditionalFormatting>
  <conditionalFormatting sqref="M11:M15">
    <cfRule type="colorScale" priority="4">
      <colorScale>
        <cfvo type="min"/>
        <cfvo type="max"/>
        <color rgb="FFFCFCFF"/>
        <color rgb="FF63BE7B"/>
      </colorScale>
    </cfRule>
  </conditionalFormatting>
  <conditionalFormatting sqref="O11:O15">
    <cfRule type="colorScale" priority="3">
      <colorScale>
        <cfvo type="min"/>
        <cfvo type="max"/>
        <color rgb="FFFCFCFF"/>
        <color rgb="FF63BE7B"/>
      </colorScale>
    </cfRule>
  </conditionalFormatting>
  <conditionalFormatting sqref="R11:R15">
    <cfRule type="colorScale" priority="2">
      <colorScale>
        <cfvo type="min"/>
        <cfvo type="max"/>
        <color rgb="FFFCFCFF"/>
        <color rgb="FF63BE7B"/>
      </colorScale>
    </cfRule>
  </conditionalFormatting>
  <conditionalFormatting sqref="T11:T15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A46F1846-0A1A-42AC-8E9A-1876D8AC0238}"/>
  </hyperlinks>
  <pageMargins left="0.7" right="0.7" top="0.75" bottom="0.75" header="0.3" footer="0.3"/>
  <pageSetup paperSize="9" scale="55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H11:U16" formula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96ED-C207-4DFB-B6CF-A1BD0F8EF4E2}">
  <sheetPr codeName="Hoja49">
    <tabColor theme="7" tint="0.39997558519241921"/>
    <pageSetUpPr fitToPage="1"/>
  </sheetPr>
  <dimension ref="A1:AB1000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7.140625" customWidth="1"/>
    <col min="7" max="11" width="10" customWidth="1"/>
    <col min="12" max="33" width="7.42578125" customWidth="1"/>
    <col min="34" max="42" width="8.5703125" customWidth="1"/>
  </cols>
  <sheetData>
    <row r="1" spans="1:28" ht="10.5" customHeight="1" x14ac:dyDescent="0.2">
      <c r="P1" s="41"/>
      <c r="Q1" s="41"/>
    </row>
    <row r="2" spans="1:28" ht="10.5" customHeight="1" x14ac:dyDescent="0.2">
      <c r="B2" s="426" t="s">
        <v>0</v>
      </c>
      <c r="C2" s="426"/>
      <c r="D2" s="426"/>
      <c r="E2" s="426"/>
      <c r="F2" s="426"/>
      <c r="P2" s="41"/>
      <c r="Q2" s="41"/>
    </row>
    <row r="3" spans="1:28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41"/>
      <c r="Q3" s="41"/>
    </row>
    <row r="4" spans="1:28" ht="10.5" customHeight="1" x14ac:dyDescent="0.2">
      <c r="A4" s="75"/>
      <c r="O4" s="12"/>
      <c r="P4" s="41"/>
      <c r="Q4" s="41"/>
      <c r="R4" s="12"/>
      <c r="S4" s="12"/>
      <c r="T4" s="12"/>
      <c r="U4" s="12"/>
      <c r="V4" s="12"/>
    </row>
    <row r="5" spans="1:28" x14ac:dyDescent="0.2">
      <c r="A5" s="460" t="s">
        <v>118</v>
      </c>
    </row>
    <row r="6" spans="1:28" ht="10.5" customHeight="1" thickBot="1" x14ac:dyDescent="0.25">
      <c r="A6" s="75"/>
      <c r="O6" s="12"/>
      <c r="P6" s="41"/>
      <c r="Q6" s="41"/>
      <c r="R6" s="12"/>
      <c r="S6" s="12"/>
      <c r="T6" s="12"/>
      <c r="U6" s="12"/>
      <c r="V6" s="12"/>
    </row>
    <row r="7" spans="1:28" ht="15" customHeight="1" thickBot="1" x14ac:dyDescent="0.25">
      <c r="A7" s="75"/>
      <c r="B7" s="568" t="s">
        <v>5</v>
      </c>
      <c r="C7" s="473"/>
      <c r="D7" s="473"/>
      <c r="E7" s="473"/>
      <c r="F7" s="473"/>
      <c r="G7" s="473"/>
      <c r="H7" s="473"/>
      <c r="I7" s="473"/>
      <c r="J7" s="473"/>
      <c r="K7" s="474"/>
      <c r="P7" s="41"/>
      <c r="Q7" s="41"/>
    </row>
    <row r="8" spans="1:28" ht="15" customHeight="1" thickBot="1" x14ac:dyDescent="0.25">
      <c r="B8" s="466" t="s">
        <v>40</v>
      </c>
      <c r="C8" s="484"/>
      <c r="D8" s="484"/>
      <c r="E8" s="484"/>
      <c r="F8" s="484"/>
      <c r="G8" s="468" t="s">
        <v>126</v>
      </c>
      <c r="H8" s="468"/>
      <c r="I8" s="468" t="s">
        <v>127</v>
      </c>
      <c r="J8" s="468"/>
      <c r="K8" s="19" t="s">
        <v>7</v>
      </c>
      <c r="L8" s="49"/>
      <c r="M8" s="49"/>
      <c r="N8" s="49"/>
      <c r="P8" s="41"/>
      <c r="Q8" s="41"/>
      <c r="AA8" s="49"/>
      <c r="AB8" s="49"/>
    </row>
    <row r="9" spans="1:28" ht="15" customHeight="1" x14ac:dyDescent="0.2">
      <c r="B9" s="467"/>
      <c r="C9" s="485"/>
      <c r="D9" s="485"/>
      <c r="E9" s="485"/>
      <c r="F9" s="485"/>
      <c r="G9" s="149" t="s">
        <v>8</v>
      </c>
      <c r="H9" s="149" t="s">
        <v>63</v>
      </c>
      <c r="I9" s="149" t="s">
        <v>8</v>
      </c>
      <c r="J9" s="149" t="s">
        <v>63</v>
      </c>
      <c r="K9" s="76" t="s">
        <v>8</v>
      </c>
      <c r="L9" s="298"/>
      <c r="M9" s="55"/>
      <c r="N9" s="54"/>
      <c r="P9" s="41"/>
      <c r="Q9" s="41"/>
    </row>
    <row r="10" spans="1:28" ht="15" customHeight="1" x14ac:dyDescent="0.2">
      <c r="A10" s="12"/>
      <c r="B10" s="509" t="s">
        <v>43</v>
      </c>
      <c r="C10" s="510"/>
      <c r="D10" s="510"/>
      <c r="E10" s="510"/>
      <c r="F10" s="511"/>
      <c r="G10" s="51">
        <v>749</v>
      </c>
      <c r="H10" s="53">
        <f t="shared" ref="H10:H15" si="0">IF(G10=0,"-",G10/$K10)</f>
        <v>0.70928030303030298</v>
      </c>
      <c r="I10" s="216">
        <v>307</v>
      </c>
      <c r="J10" s="254">
        <f t="shared" ref="J10:J15" si="1">IF(I10=0,"-",I10/$K10)</f>
        <v>0.29071969696969696</v>
      </c>
      <c r="K10" s="173">
        <f>G10+I10</f>
        <v>1056</v>
      </c>
      <c r="L10" s="299"/>
      <c r="M10" s="88"/>
      <c r="N10" s="79"/>
      <c r="P10" s="41"/>
      <c r="Q10" s="41"/>
    </row>
    <row r="11" spans="1:28" ht="15" customHeight="1" x14ac:dyDescent="0.2">
      <c r="A11" s="12"/>
      <c r="B11" s="502" t="s">
        <v>44</v>
      </c>
      <c r="C11" s="503"/>
      <c r="D11" s="503"/>
      <c r="E11" s="503"/>
      <c r="F11" s="504"/>
      <c r="G11" s="68">
        <v>1458</v>
      </c>
      <c r="H11" s="59">
        <f t="shared" si="0"/>
        <v>0.67845509539320614</v>
      </c>
      <c r="I11" s="77">
        <v>691</v>
      </c>
      <c r="J11" s="300">
        <f t="shared" si="1"/>
        <v>0.32154490460679386</v>
      </c>
      <c r="K11" s="174">
        <f>G11+I11</f>
        <v>2149</v>
      </c>
      <c r="L11" s="81"/>
      <c r="M11" s="87"/>
      <c r="N11" s="81"/>
      <c r="P11" s="41"/>
      <c r="Q11" s="41"/>
    </row>
    <row r="12" spans="1:28" ht="15" customHeight="1" x14ac:dyDescent="0.2">
      <c r="A12" s="12"/>
      <c r="B12" s="502" t="s">
        <v>46</v>
      </c>
      <c r="C12" s="503"/>
      <c r="D12" s="503"/>
      <c r="E12" s="503"/>
      <c r="F12" s="504"/>
      <c r="G12" s="68">
        <v>7919</v>
      </c>
      <c r="H12" s="59">
        <f t="shared" si="0"/>
        <v>0.87377248151826103</v>
      </c>
      <c r="I12" s="77">
        <v>1144</v>
      </c>
      <c r="J12" s="300">
        <f t="shared" si="1"/>
        <v>0.12622751848173894</v>
      </c>
      <c r="K12" s="174">
        <f>G12+I12</f>
        <v>9063</v>
      </c>
      <c r="L12" s="299"/>
      <c r="M12" s="88"/>
      <c r="N12" s="79"/>
      <c r="P12" s="41"/>
      <c r="Q12" s="41"/>
    </row>
    <row r="13" spans="1:28" ht="15" customHeight="1" x14ac:dyDescent="0.2">
      <c r="A13" s="12"/>
      <c r="B13" s="502" t="s">
        <v>47</v>
      </c>
      <c r="C13" s="503"/>
      <c r="D13" s="503"/>
      <c r="E13" s="503"/>
      <c r="F13" s="504"/>
      <c r="G13" s="68">
        <v>1873</v>
      </c>
      <c r="H13" s="59">
        <f t="shared" si="0"/>
        <v>0.75554659136748692</v>
      </c>
      <c r="I13" s="77">
        <v>606</v>
      </c>
      <c r="J13" s="300">
        <f t="shared" si="1"/>
        <v>0.24445340863251311</v>
      </c>
      <c r="K13" s="174">
        <f>G13+I13</f>
        <v>2479</v>
      </c>
      <c r="L13" s="299"/>
      <c r="M13" s="88"/>
      <c r="N13" s="79"/>
      <c r="P13" s="41"/>
      <c r="Q13" s="41"/>
    </row>
    <row r="14" spans="1:28" ht="15" customHeight="1" x14ac:dyDescent="0.2">
      <c r="A14" s="12"/>
      <c r="B14" s="491" t="s">
        <v>48</v>
      </c>
      <c r="C14" s="492"/>
      <c r="D14" s="492"/>
      <c r="E14" s="492"/>
      <c r="F14" s="493"/>
      <c r="G14" s="68">
        <v>15485</v>
      </c>
      <c r="H14" s="59">
        <f t="shared" si="0"/>
        <v>0.66803278688524592</v>
      </c>
      <c r="I14" s="77">
        <v>7695</v>
      </c>
      <c r="J14" s="300">
        <f t="shared" si="1"/>
        <v>0.33196721311475408</v>
      </c>
      <c r="K14" s="174">
        <f>G14+I14</f>
        <v>23180</v>
      </c>
      <c r="L14" s="299"/>
      <c r="M14" s="88"/>
      <c r="N14" s="79"/>
      <c r="P14" s="41"/>
      <c r="Q14" s="41"/>
    </row>
    <row r="15" spans="1:28" ht="15" customHeight="1" thickBot="1" x14ac:dyDescent="0.25">
      <c r="B15" s="486" t="s">
        <v>29</v>
      </c>
      <c r="C15" s="487"/>
      <c r="D15" s="487"/>
      <c r="E15" s="487"/>
      <c r="F15" s="488"/>
      <c r="G15" s="72">
        <f>SUM(G10:G14)</f>
        <v>27484</v>
      </c>
      <c r="H15" s="176">
        <f t="shared" si="0"/>
        <v>0.72465525878661641</v>
      </c>
      <c r="I15" s="224">
        <f>SUM(I10:I14)</f>
        <v>10443</v>
      </c>
      <c r="J15" s="247">
        <f t="shared" si="1"/>
        <v>0.27534474121338359</v>
      </c>
      <c r="K15" s="177">
        <f>SUM(K10:K14)</f>
        <v>37927</v>
      </c>
      <c r="L15" s="301"/>
      <c r="M15" s="86"/>
      <c r="N15" s="85"/>
      <c r="P15" s="41"/>
      <c r="Q15" s="41"/>
    </row>
    <row r="16" spans="1:28" ht="15" customHeight="1" x14ac:dyDescent="0.2">
      <c r="B16" s="65" t="s">
        <v>133</v>
      </c>
      <c r="P16" s="41"/>
      <c r="Q16" s="41"/>
    </row>
    <row r="17" spans="1:18" ht="15" customHeight="1" x14ac:dyDescent="0.2">
      <c r="A17" s="75"/>
      <c r="B17" s="215"/>
      <c r="C17" s="215"/>
      <c r="D17" s="215"/>
      <c r="E17" s="215"/>
      <c r="F17" s="215"/>
    </row>
    <row r="18" spans="1:18" ht="15" customHeight="1" x14ac:dyDescent="0.2">
      <c r="A18" s="75"/>
      <c r="B18" s="425"/>
      <c r="C18" s="425"/>
      <c r="D18" s="425"/>
      <c r="E18" s="425"/>
      <c r="F18" s="425"/>
    </row>
    <row r="19" spans="1:18" ht="15" customHeight="1" x14ac:dyDescent="0.2">
      <c r="A19" s="75"/>
      <c r="E19" s="12"/>
      <c r="F19" s="41"/>
      <c r="G19" s="41"/>
      <c r="H19" s="12"/>
      <c r="I19" s="12"/>
      <c r="J19" s="12"/>
      <c r="K19" s="12"/>
      <c r="L19" s="12"/>
      <c r="M19" s="39"/>
      <c r="N19" s="302"/>
    </row>
    <row r="20" spans="1:18" ht="15" customHeight="1" x14ac:dyDescent="0.2">
      <c r="B20" s="324"/>
      <c r="C20" s="324"/>
      <c r="D20" s="324"/>
      <c r="E20" s="324"/>
      <c r="F20" s="324"/>
      <c r="G20" s="324"/>
      <c r="M20" s="39"/>
      <c r="N20" s="302"/>
      <c r="Q20" s="49"/>
      <c r="R20" s="49"/>
    </row>
    <row r="21" spans="1:18" ht="15" customHeight="1" x14ac:dyDescent="0.2">
      <c r="B21" s="324"/>
      <c r="C21" s="324"/>
      <c r="D21" s="324"/>
      <c r="E21" s="324"/>
      <c r="F21" s="324"/>
      <c r="G21" s="324"/>
      <c r="Q21" s="49"/>
      <c r="R21" s="49"/>
    </row>
    <row r="22" spans="1:18" ht="15" customHeight="1" x14ac:dyDescent="0.2">
      <c r="B22" s="427"/>
      <c r="C22" s="427"/>
      <c r="D22" s="427"/>
      <c r="E22" s="427"/>
      <c r="F22" s="427"/>
      <c r="G22" s="427"/>
    </row>
    <row r="23" spans="1:18" ht="15" customHeight="1" x14ac:dyDescent="0.2">
      <c r="B23" s="256"/>
      <c r="C23" s="428"/>
      <c r="D23" s="425"/>
      <c r="E23" s="428"/>
      <c r="F23" s="425"/>
      <c r="G23" s="429"/>
    </row>
    <row r="24" spans="1:18" ht="15" customHeight="1" x14ac:dyDescent="0.2">
      <c r="B24" s="256"/>
      <c r="C24" s="430"/>
      <c r="D24" s="425"/>
      <c r="E24" s="428"/>
      <c r="F24" s="425"/>
      <c r="G24" s="429"/>
    </row>
    <row r="25" spans="1:18" ht="15" customHeight="1" x14ac:dyDescent="0.2">
      <c r="B25" s="256"/>
      <c r="C25" s="430"/>
      <c r="D25" s="425"/>
      <c r="E25" s="428"/>
      <c r="F25" s="425"/>
      <c r="G25" s="429"/>
    </row>
    <row r="26" spans="1:18" ht="15" customHeight="1" x14ac:dyDescent="0.2">
      <c r="B26" s="256"/>
      <c r="C26" s="430"/>
      <c r="D26" s="425"/>
      <c r="E26" s="428"/>
      <c r="F26" s="425"/>
      <c r="G26" s="429"/>
    </row>
    <row r="27" spans="1:18" ht="15" customHeight="1" x14ac:dyDescent="0.2">
      <c r="B27" s="256"/>
      <c r="C27" s="430"/>
      <c r="D27" s="425"/>
      <c r="E27" s="428"/>
      <c r="F27" s="425"/>
      <c r="G27" s="429"/>
    </row>
    <row r="28" spans="1:18" ht="15" customHeight="1" x14ac:dyDescent="0.2">
      <c r="B28" s="256"/>
      <c r="C28" s="430"/>
      <c r="D28" s="425"/>
      <c r="E28" s="428"/>
      <c r="F28" s="425"/>
      <c r="G28" s="429"/>
    </row>
    <row r="29" spans="1:18" ht="15" customHeight="1" x14ac:dyDescent="0.2">
      <c r="B29" s="256"/>
      <c r="C29" s="430"/>
      <c r="D29" s="425"/>
      <c r="E29" s="428"/>
      <c r="F29" s="425"/>
      <c r="G29" s="429"/>
    </row>
    <row r="30" spans="1:18" ht="15" customHeight="1" x14ac:dyDescent="0.2">
      <c r="B30" s="256"/>
      <c r="C30" s="430"/>
      <c r="D30" s="425"/>
      <c r="E30" s="428"/>
      <c r="F30" s="425"/>
      <c r="G30" s="429"/>
    </row>
    <row r="31" spans="1:18" ht="15" customHeight="1" x14ac:dyDescent="0.2">
      <c r="B31" s="256"/>
      <c r="C31" s="430"/>
      <c r="D31" s="425"/>
      <c r="E31" s="428"/>
      <c r="F31" s="425"/>
      <c r="G31" s="429"/>
    </row>
    <row r="32" spans="1:18" ht="15" customHeight="1" x14ac:dyDescent="0.2">
      <c r="B32" s="256"/>
      <c r="C32" s="430"/>
      <c r="D32" s="425"/>
      <c r="E32" s="428"/>
      <c r="F32" s="425"/>
      <c r="G32" s="429"/>
    </row>
    <row r="33" spans="2:14" ht="15" customHeight="1" x14ac:dyDescent="0.2">
      <c r="B33" s="256"/>
      <c r="C33" s="430"/>
      <c r="D33" s="425"/>
      <c r="E33" s="428"/>
      <c r="F33" s="425"/>
      <c r="G33" s="429"/>
    </row>
    <row r="34" spans="2:14" ht="15" customHeight="1" x14ac:dyDescent="0.2">
      <c r="B34" s="256"/>
      <c r="C34" s="430"/>
      <c r="D34" s="425"/>
      <c r="E34" s="428"/>
      <c r="F34" s="425"/>
      <c r="G34" s="429"/>
    </row>
    <row r="35" spans="2:14" ht="15" customHeight="1" x14ac:dyDescent="0.2">
      <c r="B35" s="256"/>
      <c r="C35" s="430"/>
      <c r="D35" s="425"/>
      <c r="E35" s="428"/>
      <c r="F35" s="425"/>
      <c r="G35" s="429"/>
    </row>
    <row r="36" spans="2:14" ht="15" customHeight="1" x14ac:dyDescent="0.2">
      <c r="B36" s="256"/>
      <c r="C36" s="430"/>
      <c r="D36" s="425"/>
      <c r="E36" s="428"/>
      <c r="F36" s="425"/>
      <c r="G36" s="429"/>
    </row>
    <row r="37" spans="2:14" ht="15" customHeight="1" x14ac:dyDescent="0.2">
      <c r="B37" s="256"/>
      <c r="C37" s="430"/>
      <c r="D37" s="425"/>
      <c r="E37" s="428"/>
      <c r="F37" s="425"/>
      <c r="G37" s="429"/>
    </row>
    <row r="38" spans="2:14" ht="15" customHeight="1" x14ac:dyDescent="0.2">
      <c r="B38" s="256"/>
      <c r="C38" s="430"/>
      <c r="D38" s="425"/>
      <c r="E38" s="428"/>
      <c r="F38" s="425"/>
      <c r="G38" s="429"/>
    </row>
    <row r="39" spans="2:14" ht="15" customHeight="1" x14ac:dyDescent="0.2">
      <c r="B39" s="256"/>
      <c r="C39" s="430"/>
      <c r="D39" s="425"/>
      <c r="E39" s="428"/>
      <c r="F39" s="425"/>
      <c r="G39" s="429"/>
    </row>
    <row r="40" spans="2:14" ht="15" customHeight="1" x14ac:dyDescent="0.2">
      <c r="B40" s="256"/>
      <c r="C40" s="430"/>
      <c r="D40" s="425"/>
      <c r="E40" s="428"/>
      <c r="F40" s="425"/>
      <c r="G40" s="429"/>
    </row>
    <row r="41" spans="2:14" ht="15" customHeight="1" x14ac:dyDescent="0.2">
      <c r="B41" s="255"/>
      <c r="C41" s="39"/>
      <c r="D41" s="432"/>
      <c r="E41" s="431"/>
      <c r="F41" s="255"/>
      <c r="G41" s="431"/>
    </row>
    <row r="42" spans="2:14" ht="15" customHeight="1" x14ac:dyDescent="0.2">
      <c r="M42" s="39"/>
      <c r="N42" s="433"/>
    </row>
    <row r="43" spans="2:14" ht="10.5" customHeight="1" x14ac:dyDescent="0.2"/>
    <row r="44" spans="2:14" ht="10.5" customHeight="1" x14ac:dyDescent="0.2"/>
    <row r="45" spans="2:14" ht="10.5" customHeight="1" x14ac:dyDescent="0.2"/>
    <row r="46" spans="2:14" ht="10.5" customHeight="1" x14ac:dyDescent="0.2"/>
    <row r="47" spans="2:14" ht="10.5" customHeight="1" x14ac:dyDescent="0.2"/>
    <row r="48" spans="2:14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spans="2:9" ht="10.5" customHeight="1" x14ac:dyDescent="0.2"/>
    <row r="98" spans="2:9" ht="10.5" customHeight="1" x14ac:dyDescent="0.2"/>
    <row r="99" spans="2:9" ht="10.5" customHeight="1" x14ac:dyDescent="0.2"/>
    <row r="100" spans="2:9" ht="10.5" customHeight="1" x14ac:dyDescent="0.2">
      <c r="B100" s="12"/>
      <c r="G100" s="12"/>
      <c r="I100" s="12"/>
    </row>
    <row r="101" spans="2:9" ht="10.5" customHeight="1" x14ac:dyDescent="0.2">
      <c r="B101" s="12"/>
      <c r="G101" s="103"/>
      <c r="I101" s="103"/>
    </row>
    <row r="102" spans="2:9" ht="10.5" customHeight="1" x14ac:dyDescent="0.2">
      <c r="B102" s="12"/>
      <c r="G102" s="12"/>
      <c r="I102" s="12"/>
    </row>
    <row r="103" spans="2:9" ht="10.5" customHeight="1" x14ac:dyDescent="0.2">
      <c r="B103" s="12"/>
      <c r="G103" s="12"/>
      <c r="I103" s="12"/>
    </row>
    <row r="104" spans="2:9" ht="10.5" customHeight="1" x14ac:dyDescent="0.2">
      <c r="B104" s="12"/>
      <c r="G104" s="12"/>
      <c r="I104" s="12"/>
    </row>
    <row r="105" spans="2:9" ht="10.5" customHeight="1" x14ac:dyDescent="0.2">
      <c r="B105" s="12"/>
    </row>
    <row r="106" spans="2:9" ht="10.5" customHeight="1" x14ac:dyDescent="0.2">
      <c r="B106" s="12"/>
      <c r="G106" s="12"/>
      <c r="I106" s="12"/>
    </row>
    <row r="107" spans="2:9" ht="10.5" customHeight="1" x14ac:dyDescent="0.2"/>
    <row r="108" spans="2:9" ht="10.5" customHeight="1" x14ac:dyDescent="0.2">
      <c r="B108" s="12"/>
      <c r="G108" s="12"/>
      <c r="I108" s="12"/>
    </row>
    <row r="109" spans="2:9" ht="10.5" customHeight="1" x14ac:dyDescent="0.2">
      <c r="B109" s="12"/>
      <c r="G109" s="103"/>
      <c r="I109" s="103"/>
    </row>
    <row r="110" spans="2:9" ht="10.5" customHeight="1" x14ac:dyDescent="0.2">
      <c r="B110" s="12"/>
      <c r="G110" s="12"/>
      <c r="I110" s="12"/>
    </row>
    <row r="111" spans="2:9" ht="10.5" customHeight="1" x14ac:dyDescent="0.2">
      <c r="B111" s="12"/>
      <c r="G111" s="12"/>
      <c r="I111" s="12"/>
    </row>
    <row r="112" spans="2:9" ht="10.5" customHeight="1" x14ac:dyDescent="0.2">
      <c r="B112" s="12"/>
      <c r="G112" s="12"/>
      <c r="I112" s="12"/>
    </row>
    <row r="113" spans="2:9" ht="10.5" customHeight="1" x14ac:dyDescent="0.2">
      <c r="B113" s="12"/>
      <c r="I113" s="12"/>
    </row>
    <row r="114" spans="2:9" ht="10.5" customHeight="1" x14ac:dyDescent="0.2">
      <c r="B114" s="12"/>
      <c r="G114" s="12"/>
      <c r="I114" s="12"/>
    </row>
    <row r="115" spans="2:9" ht="10.5" customHeight="1" x14ac:dyDescent="0.2"/>
    <row r="116" spans="2:9" ht="10.5" customHeight="1" x14ac:dyDescent="0.2"/>
    <row r="117" spans="2:9" ht="10.5" customHeight="1" x14ac:dyDescent="0.2"/>
    <row r="118" spans="2:9" ht="10.5" customHeight="1" x14ac:dyDescent="0.2"/>
    <row r="119" spans="2:9" ht="10.5" customHeight="1" x14ac:dyDescent="0.2"/>
    <row r="120" spans="2:9" ht="10.5" customHeight="1" x14ac:dyDescent="0.2"/>
    <row r="121" spans="2:9" ht="10.5" customHeight="1" x14ac:dyDescent="0.2"/>
    <row r="122" spans="2:9" ht="10.5" customHeight="1" x14ac:dyDescent="0.2"/>
    <row r="123" spans="2:9" ht="10.5" customHeight="1" x14ac:dyDescent="0.2"/>
    <row r="124" spans="2:9" ht="10.5" customHeight="1" x14ac:dyDescent="0.2"/>
    <row r="125" spans="2:9" ht="10.5" customHeight="1" x14ac:dyDescent="0.2"/>
    <row r="126" spans="2:9" ht="10.5" customHeight="1" x14ac:dyDescent="0.2"/>
    <row r="127" spans="2:9" ht="10.5" customHeight="1" x14ac:dyDescent="0.2"/>
    <row r="128" spans="2:9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  <row r="995" ht="10.5" customHeight="1" x14ac:dyDescent="0.2"/>
    <row r="996" ht="10.5" customHeight="1" x14ac:dyDescent="0.2"/>
    <row r="997" ht="10.5" customHeight="1" x14ac:dyDescent="0.2"/>
    <row r="998" ht="10.5" customHeight="1" x14ac:dyDescent="0.2"/>
    <row r="999" ht="10.5" customHeight="1" x14ac:dyDescent="0.2"/>
    <row r="1000" ht="10.5" customHeight="1" x14ac:dyDescent="0.2"/>
  </sheetData>
  <mergeCells count="10">
    <mergeCell ref="B12:F12"/>
    <mergeCell ref="B13:F13"/>
    <mergeCell ref="B14:F14"/>
    <mergeCell ref="B15:F15"/>
    <mergeCell ref="B7:K7"/>
    <mergeCell ref="B8:F9"/>
    <mergeCell ref="G8:H8"/>
    <mergeCell ref="I8:J8"/>
    <mergeCell ref="B10:F10"/>
    <mergeCell ref="B11:F11"/>
  </mergeCells>
  <conditionalFormatting sqref="H10:H14">
    <cfRule type="colorScale" priority="4">
      <colorScale>
        <cfvo type="min"/>
        <cfvo type="max"/>
        <color rgb="FFFCFCFF"/>
        <color rgb="FF63BE7B"/>
      </colorScale>
    </cfRule>
  </conditionalFormatting>
  <conditionalFormatting sqref="J10:J14">
    <cfRule type="colorScale" priority="3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14645E8D-1B72-43B7-A423-4A6A09B63CD2}"/>
  </hyperlinks>
  <pageMargins left="0.7" right="0.7" top="0.75" bottom="0.75" header="0.3" footer="0.3"/>
  <pageSetup paperSize="9" scale="7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H15:J15" formula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75C3-DCD7-4484-BE6F-F5A91BA80AE2}">
  <sheetPr codeName="Hoja50">
    <tabColor theme="7" tint="0.39997558519241921"/>
    <pageSetUpPr fitToPage="1"/>
  </sheetPr>
  <dimension ref="A1:AE1000"/>
  <sheetViews>
    <sheetView showGridLines="0" tabSelected="1" zoomScale="60" zoomScaleNormal="6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2.28515625" customWidth="1"/>
    <col min="6" max="6" width="14.28515625" hidden="1" customWidth="1"/>
    <col min="7" max="10" width="7.42578125" customWidth="1"/>
    <col min="11" max="11" width="11.5703125" customWidth="1"/>
    <col min="12" max="12" width="10.42578125" customWidth="1"/>
    <col min="13" max="13" width="9" customWidth="1"/>
    <col min="14" max="14" width="9.28515625" customWidth="1"/>
    <col min="15" max="15" width="9" customWidth="1"/>
    <col min="16" max="16" width="9.28515625" customWidth="1"/>
    <col min="17" max="17" width="9" customWidth="1"/>
    <col min="18" max="18" width="9.28515625" customWidth="1"/>
    <col min="19" max="19" width="9.5703125" customWidth="1"/>
    <col min="20" max="34" width="7.42578125" customWidth="1"/>
    <col min="35" max="48" width="8.5703125" customWidth="1"/>
  </cols>
  <sheetData>
    <row r="1" spans="1:31" ht="10.5" customHeight="1" x14ac:dyDescent="0.2">
      <c r="W1" s="41"/>
      <c r="X1" s="41"/>
    </row>
    <row r="2" spans="1:31" ht="10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V2" s="41"/>
      <c r="W2" s="41"/>
    </row>
    <row r="3" spans="1:31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V3" s="41"/>
      <c r="W3" s="41"/>
    </row>
    <row r="4" spans="1:31" ht="10.5" customHeight="1" x14ac:dyDescent="0.2">
      <c r="A4" s="3"/>
      <c r="T4" s="12"/>
      <c r="U4" s="12"/>
      <c r="V4" s="41"/>
      <c r="W4" s="41"/>
      <c r="X4" s="12"/>
      <c r="Y4" s="12"/>
      <c r="Z4" s="12"/>
      <c r="AA4" s="12"/>
    </row>
    <row r="5" spans="1:31" x14ac:dyDescent="0.2">
      <c r="A5" s="460" t="s">
        <v>119</v>
      </c>
    </row>
    <row r="6" spans="1:31" ht="10.5" customHeight="1" thickBot="1" x14ac:dyDescent="0.25">
      <c r="A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2"/>
      <c r="S6" s="12"/>
      <c r="T6" s="41"/>
      <c r="U6" s="41"/>
      <c r="V6" s="12"/>
      <c r="W6" s="12"/>
      <c r="X6" s="12"/>
      <c r="Y6" s="12"/>
    </row>
    <row r="7" spans="1:31" ht="15" customHeight="1" thickBot="1" x14ac:dyDescent="0.25">
      <c r="B7" s="534" t="s">
        <v>5</v>
      </c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5"/>
      <c r="S7" s="536"/>
      <c r="T7" s="189"/>
      <c r="U7" s="189"/>
      <c r="W7" s="41"/>
      <c r="X7" s="41"/>
    </row>
    <row r="8" spans="1:31" ht="15" customHeight="1" x14ac:dyDescent="0.2">
      <c r="B8" s="651" t="s">
        <v>40</v>
      </c>
      <c r="C8" s="652"/>
      <c r="D8" s="652"/>
      <c r="E8" s="652"/>
      <c r="F8" s="653"/>
      <c r="G8" s="660" t="s">
        <v>125</v>
      </c>
      <c r="H8" s="652"/>
      <c r="I8" s="652"/>
      <c r="J8" s="652"/>
      <c r="K8" s="653"/>
      <c r="L8" s="663" t="s">
        <v>71</v>
      </c>
      <c r="M8" s="666" t="s">
        <v>126</v>
      </c>
      <c r="N8" s="667"/>
      <c r="O8" s="666" t="s">
        <v>127</v>
      </c>
      <c r="P8" s="667"/>
      <c r="Q8" s="666" t="s">
        <v>7</v>
      </c>
      <c r="R8" s="667"/>
      <c r="S8" s="670" t="s">
        <v>128</v>
      </c>
      <c r="W8" s="41"/>
      <c r="X8" s="41"/>
      <c r="Y8" s="278"/>
      <c r="Z8" s="242"/>
      <c r="AA8" s="241"/>
      <c r="AD8" s="41"/>
      <c r="AE8" s="41"/>
    </row>
    <row r="9" spans="1:31" ht="15" customHeight="1" x14ac:dyDescent="0.2">
      <c r="B9" s="654"/>
      <c r="C9" s="655"/>
      <c r="D9" s="655"/>
      <c r="E9" s="655"/>
      <c r="F9" s="656"/>
      <c r="G9" s="661"/>
      <c r="H9" s="655"/>
      <c r="I9" s="655"/>
      <c r="J9" s="655"/>
      <c r="K9" s="656"/>
      <c r="L9" s="664"/>
      <c r="M9" s="498"/>
      <c r="N9" s="668"/>
      <c r="O9" s="498"/>
      <c r="P9" s="668"/>
      <c r="Q9" s="498"/>
      <c r="R9" s="668"/>
      <c r="S9" s="671"/>
      <c r="W9" s="41"/>
      <c r="X9" s="41"/>
      <c r="Y9" s="278"/>
      <c r="Z9" s="242"/>
      <c r="AA9" s="241"/>
      <c r="AD9" s="41"/>
      <c r="AE9" s="41"/>
    </row>
    <row r="10" spans="1:31" ht="15" customHeight="1" x14ac:dyDescent="0.2">
      <c r="B10" s="654"/>
      <c r="C10" s="655"/>
      <c r="D10" s="655"/>
      <c r="E10" s="655"/>
      <c r="F10" s="656"/>
      <c r="G10" s="661"/>
      <c r="H10" s="655"/>
      <c r="I10" s="655"/>
      <c r="J10" s="655"/>
      <c r="K10" s="656"/>
      <c r="L10" s="664"/>
      <c r="M10" s="498"/>
      <c r="N10" s="668"/>
      <c r="O10" s="498"/>
      <c r="P10" s="668"/>
      <c r="Q10" s="498"/>
      <c r="R10" s="668"/>
      <c r="S10" s="671"/>
      <c r="T10" s="80"/>
      <c r="W10" s="41"/>
      <c r="X10" s="41"/>
      <c r="Y10" s="278"/>
      <c r="Z10" s="242"/>
      <c r="AA10" s="241"/>
      <c r="AD10" s="41"/>
      <c r="AE10" s="41"/>
    </row>
    <row r="11" spans="1:31" ht="15" customHeight="1" thickBot="1" x14ac:dyDescent="0.25">
      <c r="B11" s="654"/>
      <c r="C11" s="655"/>
      <c r="D11" s="655"/>
      <c r="E11" s="655"/>
      <c r="F11" s="656"/>
      <c r="G11" s="661"/>
      <c r="H11" s="655"/>
      <c r="I11" s="655"/>
      <c r="J11" s="655"/>
      <c r="K11" s="656"/>
      <c r="L11" s="664"/>
      <c r="M11" s="500"/>
      <c r="N11" s="669"/>
      <c r="O11" s="500"/>
      <c r="P11" s="669"/>
      <c r="Q11" s="500"/>
      <c r="R11" s="669"/>
      <c r="S11" s="672"/>
      <c r="W11" s="41"/>
      <c r="X11" s="41"/>
      <c r="AD11" s="41"/>
      <c r="AE11" s="41"/>
    </row>
    <row r="12" spans="1:31" ht="32.25" customHeight="1" x14ac:dyDescent="0.2">
      <c r="B12" s="657"/>
      <c r="C12" s="658"/>
      <c r="D12" s="658"/>
      <c r="E12" s="658"/>
      <c r="F12" s="659"/>
      <c r="G12" s="662"/>
      <c r="H12" s="658"/>
      <c r="I12" s="658"/>
      <c r="J12" s="658"/>
      <c r="K12" s="659"/>
      <c r="L12" s="665"/>
      <c r="M12" s="149" t="s">
        <v>8</v>
      </c>
      <c r="N12" s="149" t="s">
        <v>129</v>
      </c>
      <c r="O12" s="149" t="s">
        <v>8</v>
      </c>
      <c r="P12" s="149" t="s">
        <v>129</v>
      </c>
      <c r="Q12" s="149" t="s">
        <v>8</v>
      </c>
      <c r="R12" s="149" t="s">
        <v>63</v>
      </c>
      <c r="S12" s="76" t="s">
        <v>8</v>
      </c>
      <c r="W12" s="41"/>
      <c r="X12" s="41"/>
      <c r="AD12" s="41"/>
      <c r="AE12" s="41"/>
    </row>
    <row r="13" spans="1:31" ht="15" customHeight="1" x14ac:dyDescent="0.2">
      <c r="A13" s="12"/>
      <c r="B13" s="481" t="s">
        <v>43</v>
      </c>
      <c r="C13" s="482"/>
      <c r="D13" s="482"/>
      <c r="E13" s="482"/>
      <c r="F13" s="483"/>
      <c r="G13" s="509" t="s">
        <v>130</v>
      </c>
      <c r="H13" s="510"/>
      <c r="I13" s="510"/>
      <c r="J13" s="510"/>
      <c r="K13" s="511"/>
      <c r="L13" s="305">
        <f>((M13*1)+(O13*0.5))/$S$13</f>
        <v>0.60087719298245612</v>
      </c>
      <c r="M13" s="51">
        <v>456</v>
      </c>
      <c r="N13" s="53">
        <f t="shared" ref="N13:N36" si="0">IF(M13="","",M13/$Q13)</f>
        <v>0.71250000000000002</v>
      </c>
      <c r="O13" s="51">
        <v>184</v>
      </c>
      <c r="P13" s="52">
        <f t="shared" ref="P13:P36" si="1">IF(O13="","",O13/$Q13)</f>
        <v>0.28749999999999998</v>
      </c>
      <c r="Q13" s="218">
        <f>M13+O13</f>
        <v>640</v>
      </c>
      <c r="R13" s="219">
        <f>Q13/SUM(Q13:Q15)</f>
        <v>0.60606060606060608</v>
      </c>
      <c r="S13" s="581">
        <v>912</v>
      </c>
      <c r="T13" s="80"/>
      <c r="U13" s="80"/>
      <c r="W13" s="41"/>
      <c r="X13" s="41"/>
      <c r="AD13" s="41"/>
      <c r="AE13" s="41"/>
    </row>
    <row r="14" spans="1:31" ht="15" customHeight="1" x14ac:dyDescent="0.2">
      <c r="A14" s="12"/>
      <c r="B14" s="475"/>
      <c r="C14" s="476"/>
      <c r="D14" s="476"/>
      <c r="E14" s="476"/>
      <c r="F14" s="477"/>
      <c r="G14" s="502" t="s">
        <v>131</v>
      </c>
      <c r="H14" s="503"/>
      <c r="I14" s="503"/>
      <c r="J14" s="503"/>
      <c r="K14" s="504"/>
      <c r="L14" s="306">
        <f>((M14*1)+(O14*0.5))/$S$13</f>
        <v>0.17269736842105263</v>
      </c>
      <c r="M14" s="57">
        <v>128</v>
      </c>
      <c r="N14" s="59">
        <f t="shared" si="0"/>
        <v>0.68449197860962563</v>
      </c>
      <c r="O14" s="57">
        <v>59</v>
      </c>
      <c r="P14" s="58">
        <f t="shared" si="1"/>
        <v>0.31550802139037432</v>
      </c>
      <c r="Q14" s="221">
        <f>M14+O14</f>
        <v>187</v>
      </c>
      <c r="R14" s="222">
        <f>Q14/SUM(Q13:Q15)</f>
        <v>0.17708333333333334</v>
      </c>
      <c r="S14" s="579"/>
      <c r="W14" s="41"/>
      <c r="X14" s="41"/>
      <c r="AD14" s="41"/>
      <c r="AE14" s="41"/>
    </row>
    <row r="15" spans="1:31" ht="15" customHeight="1" x14ac:dyDescent="0.2">
      <c r="A15" s="12"/>
      <c r="B15" s="475"/>
      <c r="C15" s="476"/>
      <c r="D15" s="476"/>
      <c r="E15" s="476"/>
      <c r="F15" s="477"/>
      <c r="G15" s="491" t="s">
        <v>132</v>
      </c>
      <c r="H15" s="492"/>
      <c r="I15" s="492"/>
      <c r="J15" s="492"/>
      <c r="K15" s="493"/>
      <c r="L15" s="308">
        <f>((M15*1)+(O15*0.5))/$S$13</f>
        <v>0.21600877192982457</v>
      </c>
      <c r="M15" s="253">
        <v>165</v>
      </c>
      <c r="N15" s="71">
        <f t="shared" si="0"/>
        <v>0.72052401746724892</v>
      </c>
      <c r="O15" s="253">
        <v>64</v>
      </c>
      <c r="P15" s="70">
        <f t="shared" si="1"/>
        <v>0.27947598253275108</v>
      </c>
      <c r="Q15" s="309">
        <f>M15+O15</f>
        <v>229</v>
      </c>
      <c r="R15" s="223">
        <f>Q15/SUM(Q13:Q15)</f>
        <v>0.21685606060606061</v>
      </c>
      <c r="S15" s="579"/>
      <c r="W15" s="41"/>
      <c r="X15" s="41"/>
      <c r="AD15" s="41"/>
      <c r="AE15" s="41"/>
    </row>
    <row r="16" spans="1:31" ht="15" customHeight="1" thickBot="1" x14ac:dyDescent="0.25">
      <c r="B16" s="478"/>
      <c r="C16" s="479"/>
      <c r="D16" s="479"/>
      <c r="E16" s="479"/>
      <c r="F16" s="480"/>
      <c r="G16" s="486" t="s">
        <v>7</v>
      </c>
      <c r="H16" s="487"/>
      <c r="I16" s="487"/>
      <c r="J16" s="487"/>
      <c r="K16" s="488"/>
      <c r="L16" s="310">
        <f>((M16*1)+(O16*0.5))/$S$13</f>
        <v>0.98958333333333337</v>
      </c>
      <c r="M16" s="72">
        <f>SUM(M13:M15)</f>
        <v>749</v>
      </c>
      <c r="N16" s="176">
        <f t="shared" si="0"/>
        <v>0.70928030303030298</v>
      </c>
      <c r="O16" s="72">
        <f>SUM(O13:O15)</f>
        <v>307</v>
      </c>
      <c r="P16" s="175">
        <f t="shared" si="1"/>
        <v>0.29071969696969696</v>
      </c>
      <c r="Q16" s="72">
        <f>SUM(Q13:Q15)</f>
        <v>1056</v>
      </c>
      <c r="R16" s="222">
        <f>Q16/SUM(Q13:Q15)</f>
        <v>1</v>
      </c>
      <c r="S16" s="582"/>
      <c r="W16" s="41"/>
      <c r="X16" s="41"/>
      <c r="AD16" s="41"/>
      <c r="AE16" s="41"/>
    </row>
    <row r="17" spans="1:31" ht="15" customHeight="1" x14ac:dyDescent="0.2">
      <c r="A17" s="12"/>
      <c r="B17" s="481" t="s">
        <v>44</v>
      </c>
      <c r="C17" s="482"/>
      <c r="D17" s="482"/>
      <c r="E17" s="482"/>
      <c r="F17" s="483"/>
      <c r="G17" s="648" t="s">
        <v>130</v>
      </c>
      <c r="H17" s="649"/>
      <c r="I17" s="649"/>
      <c r="J17" s="649"/>
      <c r="K17" s="650"/>
      <c r="L17" s="305">
        <f>((M17*1)+(O17*0.5))/$S$17</f>
        <v>0.62356478950246041</v>
      </c>
      <c r="M17" s="51">
        <v>938</v>
      </c>
      <c r="N17" s="53">
        <f t="shared" si="0"/>
        <v>0.69843633655994042</v>
      </c>
      <c r="O17" s="51">
        <v>405</v>
      </c>
      <c r="P17" s="52">
        <f t="shared" si="1"/>
        <v>0.30156366344005958</v>
      </c>
      <c r="Q17" s="218">
        <f>M17+O17</f>
        <v>1343</v>
      </c>
      <c r="R17" s="219">
        <f>Q17/SUM(Q17:Q19)</f>
        <v>0.62494183341088883</v>
      </c>
      <c r="S17" s="581">
        <v>1829</v>
      </c>
      <c r="W17" s="41"/>
      <c r="X17" s="41"/>
      <c r="AD17" s="41"/>
      <c r="AE17" s="41"/>
    </row>
    <row r="18" spans="1:31" ht="15" customHeight="1" x14ac:dyDescent="0.2">
      <c r="A18" s="12"/>
      <c r="B18" s="475"/>
      <c r="C18" s="476"/>
      <c r="D18" s="476"/>
      <c r="E18" s="476"/>
      <c r="F18" s="477"/>
      <c r="G18" s="502" t="s">
        <v>131</v>
      </c>
      <c r="H18" s="503"/>
      <c r="I18" s="503"/>
      <c r="J18" s="503"/>
      <c r="K18" s="504"/>
      <c r="L18" s="306">
        <f>((M18*1)+(O18*0.5))/$S$17</f>
        <v>0.16347731000546747</v>
      </c>
      <c r="M18" s="57">
        <v>226</v>
      </c>
      <c r="N18" s="59">
        <f t="shared" si="0"/>
        <v>0.60752688172043012</v>
      </c>
      <c r="O18" s="57">
        <v>146</v>
      </c>
      <c r="P18" s="58">
        <f t="shared" si="1"/>
        <v>0.39247311827956988</v>
      </c>
      <c r="Q18" s="221">
        <f>M18+O18</f>
        <v>372</v>
      </c>
      <c r="R18" s="222">
        <f>Q18/SUM(Q17:Q19)</f>
        <v>0.17310376919497442</v>
      </c>
      <c r="S18" s="579"/>
      <c r="W18" s="41"/>
      <c r="X18" s="41"/>
      <c r="AD18" s="41"/>
      <c r="AE18" s="41"/>
    </row>
    <row r="19" spans="1:31" ht="15" customHeight="1" x14ac:dyDescent="0.2">
      <c r="A19" s="12"/>
      <c r="B19" s="475"/>
      <c r="C19" s="476"/>
      <c r="D19" s="476"/>
      <c r="E19" s="476"/>
      <c r="F19" s="477"/>
      <c r="G19" s="491" t="s">
        <v>132</v>
      </c>
      <c r="H19" s="492"/>
      <c r="I19" s="492"/>
      <c r="J19" s="492"/>
      <c r="K19" s="493"/>
      <c r="L19" s="308">
        <f>((M19*1)+(O19*0.5))/$S$17</f>
        <v>0.19901585565882995</v>
      </c>
      <c r="M19" s="253">
        <v>294</v>
      </c>
      <c r="N19" s="71">
        <f t="shared" si="0"/>
        <v>0.67741935483870963</v>
      </c>
      <c r="O19" s="253">
        <v>140</v>
      </c>
      <c r="P19" s="70">
        <f t="shared" si="1"/>
        <v>0.32258064516129031</v>
      </c>
      <c r="Q19" s="309">
        <f>M19+O19</f>
        <v>434</v>
      </c>
      <c r="R19" s="223">
        <f>Q19/SUM(Q17:Q19)</f>
        <v>0.20195439739413681</v>
      </c>
      <c r="S19" s="579"/>
      <c r="W19" s="41"/>
      <c r="X19" s="41"/>
      <c r="AD19" s="41"/>
      <c r="AE19" s="41"/>
    </row>
    <row r="20" spans="1:31" ht="15" customHeight="1" thickBot="1" x14ac:dyDescent="0.25">
      <c r="B20" s="478"/>
      <c r="C20" s="479"/>
      <c r="D20" s="479"/>
      <c r="E20" s="479"/>
      <c r="F20" s="480"/>
      <c r="G20" s="486" t="s">
        <v>7</v>
      </c>
      <c r="H20" s="487"/>
      <c r="I20" s="487"/>
      <c r="J20" s="487"/>
      <c r="K20" s="488"/>
      <c r="L20" s="310">
        <f>((M20*1)+(O20*0.5))/$S$17</f>
        <v>0.98605795516675776</v>
      </c>
      <c r="M20" s="72">
        <f>SUM(M17:M19)</f>
        <v>1458</v>
      </c>
      <c r="N20" s="176">
        <f t="shared" si="0"/>
        <v>0.67845509539320614</v>
      </c>
      <c r="O20" s="72">
        <f>SUM(O17:O19)</f>
        <v>691</v>
      </c>
      <c r="P20" s="175">
        <f t="shared" si="1"/>
        <v>0.32154490460679386</v>
      </c>
      <c r="Q20" s="72">
        <f>SUM(Q17:Q19)</f>
        <v>2149</v>
      </c>
      <c r="R20" s="222">
        <f>Q20/SUM(Q17:Q19)</f>
        <v>1</v>
      </c>
      <c r="S20" s="582"/>
      <c r="W20" s="41"/>
      <c r="X20" s="41"/>
      <c r="AD20" s="41"/>
      <c r="AE20" s="41"/>
    </row>
    <row r="21" spans="1:31" ht="15" customHeight="1" x14ac:dyDescent="0.2">
      <c r="A21" s="12"/>
      <c r="B21" s="481" t="s">
        <v>46</v>
      </c>
      <c r="C21" s="482"/>
      <c r="D21" s="482"/>
      <c r="E21" s="482"/>
      <c r="F21" s="483"/>
      <c r="G21" s="648" t="s">
        <v>130</v>
      </c>
      <c r="H21" s="649"/>
      <c r="I21" s="649"/>
      <c r="J21" s="649"/>
      <c r="K21" s="650"/>
      <c r="L21" s="305">
        <f>((M21*1)+(O21*0.5))/$S$21</f>
        <v>0.70641394753678821</v>
      </c>
      <c r="M21" s="51">
        <v>4107</v>
      </c>
      <c r="N21" s="53">
        <f t="shared" si="0"/>
        <v>0.86902242911553107</v>
      </c>
      <c r="O21" s="51">
        <v>619</v>
      </c>
      <c r="P21" s="52">
        <f t="shared" si="1"/>
        <v>0.1309775708844689</v>
      </c>
      <c r="Q21" s="218">
        <f>M21+O21</f>
        <v>4726</v>
      </c>
      <c r="R21" s="219">
        <f>Q21/SUM(Q21:Q23)</f>
        <v>0.52146088491669429</v>
      </c>
      <c r="S21" s="581">
        <v>6252</v>
      </c>
      <c r="W21" s="41"/>
      <c r="X21" s="41"/>
      <c r="AD21" s="41"/>
      <c r="AE21" s="41"/>
    </row>
    <row r="22" spans="1:31" ht="15" customHeight="1" x14ac:dyDescent="0.2">
      <c r="A22" s="12"/>
      <c r="B22" s="475"/>
      <c r="C22" s="476"/>
      <c r="D22" s="476"/>
      <c r="E22" s="476"/>
      <c r="F22" s="477"/>
      <c r="G22" s="502" t="s">
        <v>131</v>
      </c>
      <c r="H22" s="503"/>
      <c r="I22" s="503"/>
      <c r="J22" s="503"/>
      <c r="K22" s="504"/>
      <c r="L22" s="306">
        <f>((M22*1)+(O22*0.5))/$S$21</f>
        <v>0.21896992962252079</v>
      </c>
      <c r="M22" s="57">
        <v>1258</v>
      </c>
      <c r="N22" s="59">
        <f t="shared" si="0"/>
        <v>0.85</v>
      </c>
      <c r="O22" s="57">
        <v>222</v>
      </c>
      <c r="P22" s="58">
        <f t="shared" si="1"/>
        <v>0.15</v>
      </c>
      <c r="Q22" s="221">
        <f>M22+O22</f>
        <v>1480</v>
      </c>
      <c r="R22" s="222">
        <f>Q22/SUM(Q21:Q23)</f>
        <v>0.16330133509875316</v>
      </c>
      <c r="S22" s="579"/>
      <c r="W22" s="41"/>
      <c r="X22" s="41"/>
      <c r="AD22" s="41"/>
      <c r="AE22" s="41"/>
    </row>
    <row r="23" spans="1:31" ht="15" customHeight="1" x14ac:dyDescent="0.2">
      <c r="A23" s="12"/>
      <c r="B23" s="475"/>
      <c r="C23" s="476"/>
      <c r="D23" s="476"/>
      <c r="E23" s="476"/>
      <c r="F23" s="477"/>
      <c r="G23" s="491" t="s">
        <v>132</v>
      </c>
      <c r="H23" s="492"/>
      <c r="I23" s="492"/>
      <c r="J23" s="492"/>
      <c r="K23" s="493"/>
      <c r="L23" s="308">
        <f>((M23*1)+(O23*0.5))/$S$21</f>
        <v>0.43274152271273192</v>
      </c>
      <c r="M23" s="253">
        <v>2554</v>
      </c>
      <c r="N23" s="71">
        <f t="shared" si="0"/>
        <v>0.8939446972348617</v>
      </c>
      <c r="O23" s="253">
        <v>303</v>
      </c>
      <c r="P23" s="70">
        <f t="shared" si="1"/>
        <v>0.10605530276513826</v>
      </c>
      <c r="Q23" s="309">
        <f>M23+O23</f>
        <v>2857</v>
      </c>
      <c r="R23" s="223">
        <f>Q23/SUM(Q21:Q23)</f>
        <v>0.3152377799845526</v>
      </c>
      <c r="S23" s="579"/>
      <c r="W23" s="41"/>
      <c r="X23" s="41"/>
      <c r="AD23" s="41"/>
      <c r="AE23" s="41"/>
    </row>
    <row r="24" spans="1:31" ht="15" customHeight="1" thickBot="1" x14ac:dyDescent="0.25">
      <c r="B24" s="478"/>
      <c r="C24" s="479"/>
      <c r="D24" s="479"/>
      <c r="E24" s="479"/>
      <c r="F24" s="480"/>
      <c r="G24" s="486" t="s">
        <v>7</v>
      </c>
      <c r="H24" s="487"/>
      <c r="I24" s="487"/>
      <c r="J24" s="487"/>
      <c r="K24" s="488"/>
      <c r="L24" s="310">
        <f>((M24*1)+(O24*0.5))/$S$21</f>
        <v>1.3581253998720408</v>
      </c>
      <c r="M24" s="72">
        <f>SUM(M21:M23)</f>
        <v>7919</v>
      </c>
      <c r="N24" s="176">
        <f t="shared" si="0"/>
        <v>0.87377248151826103</v>
      </c>
      <c r="O24" s="72">
        <f>SUM(O21:O23)</f>
        <v>1144</v>
      </c>
      <c r="P24" s="175">
        <f t="shared" si="1"/>
        <v>0.12622751848173894</v>
      </c>
      <c r="Q24" s="72">
        <f>SUM(Q21:Q23)</f>
        <v>9063</v>
      </c>
      <c r="R24" s="222">
        <f>Q24/SUM(Q21:Q23)</f>
        <v>1</v>
      </c>
      <c r="S24" s="582"/>
      <c r="W24" s="41"/>
      <c r="X24" s="41"/>
      <c r="AD24" s="41"/>
      <c r="AE24" s="41"/>
    </row>
    <row r="25" spans="1:31" ht="15" customHeight="1" x14ac:dyDescent="0.2">
      <c r="A25" s="12"/>
      <c r="B25" s="481" t="s">
        <v>47</v>
      </c>
      <c r="C25" s="482"/>
      <c r="D25" s="482"/>
      <c r="E25" s="482"/>
      <c r="F25" s="483"/>
      <c r="G25" s="648" t="s">
        <v>130</v>
      </c>
      <c r="H25" s="649"/>
      <c r="I25" s="649"/>
      <c r="J25" s="649"/>
      <c r="K25" s="650"/>
      <c r="L25" s="305">
        <f>((M25*1)+(O25*0.5))/$S$25</f>
        <v>0.43361263293586849</v>
      </c>
      <c r="M25" s="51">
        <v>1213</v>
      </c>
      <c r="N25" s="53">
        <f t="shared" si="0"/>
        <v>0.8207036535859269</v>
      </c>
      <c r="O25" s="51">
        <v>265</v>
      </c>
      <c r="P25" s="52">
        <f t="shared" si="1"/>
        <v>0.17929634641407308</v>
      </c>
      <c r="Q25" s="218">
        <f>M25+O25</f>
        <v>1478</v>
      </c>
      <c r="R25" s="219">
        <f>Q25/SUM(Q25:Q27)</f>
        <v>0.59620814844695447</v>
      </c>
      <c r="S25" s="581">
        <v>3103</v>
      </c>
      <c r="W25" s="41"/>
      <c r="X25" s="41"/>
      <c r="AD25" s="41"/>
      <c r="AE25" s="41"/>
    </row>
    <row r="26" spans="1:31" ht="15" customHeight="1" x14ac:dyDescent="0.2">
      <c r="A26" s="12"/>
      <c r="B26" s="475"/>
      <c r="C26" s="476"/>
      <c r="D26" s="476"/>
      <c r="E26" s="476"/>
      <c r="F26" s="477"/>
      <c r="G26" s="502" t="s">
        <v>131</v>
      </c>
      <c r="H26" s="503"/>
      <c r="I26" s="503"/>
      <c r="J26" s="503"/>
      <c r="K26" s="504"/>
      <c r="L26" s="306">
        <f>((M26*1)+(O26*0.5))/$S$25</f>
        <v>0.14792136641959394</v>
      </c>
      <c r="M26" s="57">
        <v>351</v>
      </c>
      <c r="N26" s="59">
        <f t="shared" si="0"/>
        <v>0.61904761904761907</v>
      </c>
      <c r="O26" s="57">
        <v>216</v>
      </c>
      <c r="P26" s="58">
        <f t="shared" si="1"/>
        <v>0.38095238095238093</v>
      </c>
      <c r="Q26" s="221">
        <f>M26+O26</f>
        <v>567</v>
      </c>
      <c r="R26" s="222">
        <f>Q26/SUM(Q25:Q27)</f>
        <v>0.22872125857200484</v>
      </c>
      <c r="S26" s="579"/>
      <c r="W26" s="41"/>
      <c r="X26" s="41"/>
      <c r="AD26" s="41"/>
      <c r="AE26" s="41"/>
    </row>
    <row r="27" spans="1:31" ht="15" customHeight="1" x14ac:dyDescent="0.2">
      <c r="A27" s="12"/>
      <c r="B27" s="475"/>
      <c r="C27" s="476"/>
      <c r="D27" s="476"/>
      <c r="E27" s="476"/>
      <c r="F27" s="477"/>
      <c r="G27" s="491" t="s">
        <v>132</v>
      </c>
      <c r="H27" s="492"/>
      <c r="I27" s="492"/>
      <c r="J27" s="492"/>
      <c r="K27" s="493"/>
      <c r="L27" s="308">
        <f>((M27*1)+(O27*0.5))/$S$25</f>
        <v>0.11972284885594586</v>
      </c>
      <c r="M27" s="253">
        <v>309</v>
      </c>
      <c r="N27" s="71">
        <f t="shared" si="0"/>
        <v>0.71198156682027647</v>
      </c>
      <c r="O27" s="253">
        <v>125</v>
      </c>
      <c r="P27" s="70">
        <f t="shared" si="1"/>
        <v>0.28801843317972348</v>
      </c>
      <c r="Q27" s="309">
        <f>M27+O27</f>
        <v>434</v>
      </c>
      <c r="R27" s="223">
        <f>Q27/SUM(Q25:Q27)</f>
        <v>0.17507059298104075</v>
      </c>
      <c r="S27" s="579"/>
      <c r="W27" s="41"/>
      <c r="X27" s="41"/>
      <c r="AD27" s="41"/>
      <c r="AE27" s="41"/>
    </row>
    <row r="28" spans="1:31" ht="15" customHeight="1" thickBot="1" x14ac:dyDescent="0.25">
      <c r="B28" s="478"/>
      <c r="C28" s="479"/>
      <c r="D28" s="479"/>
      <c r="E28" s="479"/>
      <c r="F28" s="480"/>
      <c r="G28" s="28"/>
      <c r="H28" s="66"/>
      <c r="I28" s="66"/>
      <c r="J28" s="66"/>
      <c r="K28" s="67"/>
      <c r="L28" s="310">
        <f>((M28*1)+(O28*0.5))/$S$25</f>
        <v>0.70125684821140832</v>
      </c>
      <c r="M28" s="72">
        <f>SUM(M25:M27)</f>
        <v>1873</v>
      </c>
      <c r="N28" s="176">
        <f t="shared" si="0"/>
        <v>0.75554659136748692</v>
      </c>
      <c r="O28" s="72">
        <f>SUM(O25:O27)</f>
        <v>606</v>
      </c>
      <c r="P28" s="175">
        <f t="shared" si="1"/>
        <v>0.24445340863251311</v>
      </c>
      <c r="Q28" s="72">
        <f>SUM(Q25:Q27)</f>
        <v>2479</v>
      </c>
      <c r="R28" s="222">
        <f>Q28/SUM(Q25:Q27)</f>
        <v>1</v>
      </c>
      <c r="S28" s="582"/>
      <c r="W28" s="41"/>
      <c r="X28" s="41"/>
      <c r="AD28" s="41"/>
      <c r="AE28" s="41"/>
    </row>
    <row r="29" spans="1:31" ht="15" customHeight="1" x14ac:dyDescent="0.2">
      <c r="A29" s="12"/>
      <c r="B29" s="481" t="s">
        <v>48</v>
      </c>
      <c r="C29" s="482"/>
      <c r="D29" s="482"/>
      <c r="E29" s="482"/>
      <c r="F29" s="483"/>
      <c r="G29" s="509" t="s">
        <v>130</v>
      </c>
      <c r="H29" s="510"/>
      <c r="I29" s="510"/>
      <c r="J29" s="510"/>
      <c r="K29" s="511"/>
      <c r="L29" s="305">
        <f>((M29*1)+(O29*0.5))/$S$29</f>
        <v>0.5765908436510222</v>
      </c>
      <c r="M29" s="51">
        <v>10123</v>
      </c>
      <c r="N29" s="53">
        <f t="shared" si="0"/>
        <v>0.72790680952038544</v>
      </c>
      <c r="O29" s="51">
        <v>3784</v>
      </c>
      <c r="P29" s="52">
        <f t="shared" si="1"/>
        <v>0.27209319047961456</v>
      </c>
      <c r="Q29" s="218">
        <f>M29+O29</f>
        <v>13907</v>
      </c>
      <c r="R29" s="219">
        <f>Q29/SUM(Q29:Q31)</f>
        <v>0.59995685936151855</v>
      </c>
      <c r="S29" s="581">
        <v>20838</v>
      </c>
      <c r="W29" s="41"/>
      <c r="X29" s="41"/>
      <c r="AD29" s="41"/>
      <c r="AE29" s="41"/>
    </row>
    <row r="30" spans="1:31" ht="15" customHeight="1" x14ac:dyDescent="0.2">
      <c r="A30" s="12"/>
      <c r="B30" s="475"/>
      <c r="C30" s="476"/>
      <c r="D30" s="476"/>
      <c r="E30" s="476"/>
      <c r="F30" s="477"/>
      <c r="G30" s="502" t="s">
        <v>131</v>
      </c>
      <c r="H30" s="503"/>
      <c r="I30" s="503"/>
      <c r="J30" s="503"/>
      <c r="K30" s="504"/>
      <c r="L30" s="306">
        <f>((M30*1)+(O30*0.5))/$S$29</f>
        <v>0.15116613878491217</v>
      </c>
      <c r="M30" s="57">
        <v>2246</v>
      </c>
      <c r="N30" s="59">
        <f t="shared" si="0"/>
        <v>0.55402072027627036</v>
      </c>
      <c r="O30" s="57">
        <v>1808</v>
      </c>
      <c r="P30" s="58">
        <f t="shared" si="1"/>
        <v>0.44597927972372964</v>
      </c>
      <c r="Q30" s="221">
        <f>M30+O30</f>
        <v>4054</v>
      </c>
      <c r="R30" s="222">
        <f>Q30/SUM(Q29:Q31)</f>
        <v>0.17489214840379638</v>
      </c>
      <c r="S30" s="579"/>
      <c r="W30" s="41"/>
      <c r="X30" s="41"/>
      <c r="AD30" s="41"/>
      <c r="AE30" s="41"/>
    </row>
    <row r="31" spans="1:31" ht="15" customHeight="1" x14ac:dyDescent="0.2">
      <c r="A31" s="12"/>
      <c r="B31" s="475"/>
      <c r="C31" s="476"/>
      <c r="D31" s="476"/>
      <c r="E31" s="476"/>
      <c r="F31" s="477"/>
      <c r="G31" s="491" t="s">
        <v>132</v>
      </c>
      <c r="H31" s="492"/>
      <c r="I31" s="492"/>
      <c r="J31" s="492"/>
      <c r="K31" s="493"/>
      <c r="L31" s="308">
        <f>((M31*1)+(O31*0.5))/$S$29</f>
        <v>0.19999520107495922</v>
      </c>
      <c r="M31" s="253">
        <v>3116</v>
      </c>
      <c r="N31" s="71">
        <f t="shared" si="0"/>
        <v>0.59704924315002872</v>
      </c>
      <c r="O31" s="253">
        <v>2103</v>
      </c>
      <c r="P31" s="70">
        <f t="shared" si="1"/>
        <v>0.40295075684997128</v>
      </c>
      <c r="Q31" s="309">
        <f>M31+O31</f>
        <v>5219</v>
      </c>
      <c r="R31" s="223">
        <f>Q31/SUM(Q29:Q31)</f>
        <v>0.22515099223468507</v>
      </c>
      <c r="S31" s="579"/>
      <c r="W31" s="41"/>
      <c r="X31" s="41"/>
      <c r="AD31" s="41"/>
      <c r="AE31" s="41"/>
    </row>
    <row r="32" spans="1:31" ht="15" customHeight="1" thickBot="1" x14ac:dyDescent="0.25">
      <c r="B32" s="478"/>
      <c r="C32" s="479"/>
      <c r="D32" s="479"/>
      <c r="E32" s="479"/>
      <c r="F32" s="480"/>
      <c r="G32" s="486" t="s">
        <v>7</v>
      </c>
      <c r="H32" s="487"/>
      <c r="I32" s="487"/>
      <c r="J32" s="487"/>
      <c r="K32" s="488"/>
      <c r="L32" s="310">
        <f>((M32*1)+(O32*0.5))/$S$29</f>
        <v>0.92775218351089361</v>
      </c>
      <c r="M32" s="72">
        <f>SUM(M29:M31)</f>
        <v>15485</v>
      </c>
      <c r="N32" s="176">
        <f t="shared" si="0"/>
        <v>0.66803278688524592</v>
      </c>
      <c r="O32" s="72">
        <f>SUM(O29:O31)</f>
        <v>7695</v>
      </c>
      <c r="P32" s="175">
        <f t="shared" si="1"/>
        <v>0.33196721311475408</v>
      </c>
      <c r="Q32" s="72">
        <f>SUM(Q29:Q31)</f>
        <v>23180</v>
      </c>
      <c r="R32" s="64">
        <f>Q32/SUM(Q29:Q31)</f>
        <v>1</v>
      </c>
      <c r="S32" s="580"/>
      <c r="W32" s="41"/>
      <c r="X32" s="41"/>
      <c r="AD32" s="41"/>
      <c r="AE32" s="41"/>
    </row>
    <row r="33" spans="2:31" ht="15" customHeight="1" x14ac:dyDescent="0.2">
      <c r="B33" s="481" t="s">
        <v>29</v>
      </c>
      <c r="C33" s="482"/>
      <c r="D33" s="482"/>
      <c r="E33" s="482"/>
      <c r="F33" s="483"/>
      <c r="G33" s="648" t="s">
        <v>130</v>
      </c>
      <c r="H33" s="649"/>
      <c r="I33" s="649"/>
      <c r="J33" s="649"/>
      <c r="K33" s="650"/>
      <c r="L33" s="311">
        <f>((M33*1)+(O33*0.5))/$S$33</f>
        <v>0.59104572781927489</v>
      </c>
      <c r="M33" s="312">
        <f>M13+M17+M21+M25+M29</f>
        <v>16837</v>
      </c>
      <c r="N33" s="313">
        <f t="shared" si="0"/>
        <v>0.7620620983072327</v>
      </c>
      <c r="O33" s="314">
        <f>O13+O17+O21+O25+O29</f>
        <v>5257</v>
      </c>
      <c r="P33" s="315">
        <f t="shared" si="1"/>
        <v>0.23793790169276727</v>
      </c>
      <c r="Q33" s="312">
        <f>Q13+Q17+Q21+Q25+Q29</f>
        <v>22094</v>
      </c>
      <c r="R33" s="222">
        <f>Q33/SUM(Q33:Q35)</f>
        <v>0.58254014290610912</v>
      </c>
      <c r="S33" s="578">
        <v>32934</v>
      </c>
      <c r="W33" s="41"/>
      <c r="X33" s="41"/>
      <c r="AD33" s="41"/>
      <c r="AE33" s="41"/>
    </row>
    <row r="34" spans="2:31" ht="15" customHeight="1" x14ac:dyDescent="0.2">
      <c r="B34" s="475"/>
      <c r="C34" s="476"/>
      <c r="D34" s="476"/>
      <c r="E34" s="476"/>
      <c r="F34" s="477"/>
      <c r="G34" s="502" t="s">
        <v>131</v>
      </c>
      <c r="H34" s="503"/>
      <c r="I34" s="503"/>
      <c r="J34" s="503"/>
      <c r="K34" s="504"/>
      <c r="L34" s="316">
        <f>((M34*1)+(O34*0.5))/$S$33</f>
        <v>0.16501184186554929</v>
      </c>
      <c r="M34" s="317">
        <f>M14+M18+M22+M26+M30</f>
        <v>4209</v>
      </c>
      <c r="N34" s="318">
        <f t="shared" si="0"/>
        <v>0.63198198198198197</v>
      </c>
      <c r="O34" s="319">
        <f>O14+O18+O22+O26+O30</f>
        <v>2451</v>
      </c>
      <c r="P34" s="320">
        <f t="shared" si="1"/>
        <v>0.36801801801801803</v>
      </c>
      <c r="Q34" s="317">
        <f>Q14+Q18+Q22+Q26+Q30</f>
        <v>6660</v>
      </c>
      <c r="R34" s="222">
        <f>Q34/SUM(Q33:Q35)</f>
        <v>0.17560049568908692</v>
      </c>
      <c r="S34" s="579"/>
      <c r="W34" s="41"/>
      <c r="X34" s="41"/>
    </row>
    <row r="35" spans="2:31" ht="15" customHeight="1" x14ac:dyDescent="0.2">
      <c r="B35" s="475"/>
      <c r="C35" s="476"/>
      <c r="D35" s="476"/>
      <c r="E35" s="476"/>
      <c r="F35" s="477"/>
      <c r="G35" s="491" t="s">
        <v>132</v>
      </c>
      <c r="H35" s="492"/>
      <c r="I35" s="492"/>
      <c r="J35" s="492"/>
      <c r="K35" s="493"/>
      <c r="L35" s="316">
        <f>((M35*1)+(O35*0.5))/$S$33</f>
        <v>0.23700431165361024</v>
      </c>
      <c r="M35" s="317">
        <f>M15+M19+M23+M27+M31</f>
        <v>6438</v>
      </c>
      <c r="N35" s="318">
        <f t="shared" si="0"/>
        <v>0.70184236345797446</v>
      </c>
      <c r="O35" s="319">
        <f>O15+O19+O23+O27+O31</f>
        <v>2735</v>
      </c>
      <c r="P35" s="320">
        <f t="shared" si="1"/>
        <v>0.29815763654202548</v>
      </c>
      <c r="Q35" s="317">
        <f>Q15+Q19+Q23+Q27+Q31</f>
        <v>9173</v>
      </c>
      <c r="R35" s="223">
        <f>Q35/SUM(Q33:Q35)</f>
        <v>0.24185936140480396</v>
      </c>
      <c r="S35" s="579"/>
      <c r="W35" s="41"/>
      <c r="X35" s="41"/>
    </row>
    <row r="36" spans="2:31" ht="15" customHeight="1" thickBot="1" x14ac:dyDescent="0.25">
      <c r="B36" s="636"/>
      <c r="C36" s="637"/>
      <c r="D36" s="637"/>
      <c r="E36" s="637"/>
      <c r="F36" s="638"/>
      <c r="G36" s="486" t="s">
        <v>7</v>
      </c>
      <c r="H36" s="487"/>
      <c r="I36" s="487"/>
      <c r="J36" s="487"/>
      <c r="K36" s="488"/>
      <c r="L36" s="310">
        <f>((M36*1)+(O36*0.5))/$S$33</f>
        <v>0.99306188133843443</v>
      </c>
      <c r="M36" s="72">
        <f>SUM(M33:M35)</f>
        <v>27484</v>
      </c>
      <c r="N36" s="176">
        <f t="shared" si="0"/>
        <v>0.72465525878661641</v>
      </c>
      <c r="O36" s="72">
        <f>SUM(O33:O35)</f>
        <v>10443</v>
      </c>
      <c r="P36" s="175">
        <f t="shared" si="1"/>
        <v>0.27534474121338359</v>
      </c>
      <c r="Q36" s="72">
        <f>SUM(Q33:Q35)</f>
        <v>37927</v>
      </c>
      <c r="R36" s="321">
        <f>Q36/SUM(Q33:Q35)</f>
        <v>1</v>
      </c>
      <c r="S36" s="580"/>
      <c r="W36" s="41"/>
      <c r="X36" s="41"/>
    </row>
    <row r="37" spans="2:31" ht="15" customHeight="1" x14ac:dyDescent="0.2">
      <c r="B37" s="65" t="s">
        <v>133</v>
      </c>
      <c r="C37" s="322"/>
      <c r="D37" s="322"/>
      <c r="E37" s="322"/>
      <c r="F37" s="322"/>
      <c r="G37" s="322"/>
      <c r="H37" s="322"/>
      <c r="I37" s="322"/>
      <c r="J37" s="322"/>
      <c r="K37" s="322"/>
      <c r="L37" s="323"/>
      <c r="M37" s="324"/>
      <c r="N37" s="324"/>
      <c r="O37" s="324"/>
      <c r="P37" s="324"/>
      <c r="Q37" s="324"/>
      <c r="R37" s="324"/>
      <c r="S37" s="324"/>
      <c r="W37" s="41"/>
      <c r="X37" s="41"/>
    </row>
    <row r="38" spans="2:31" ht="15" customHeight="1" x14ac:dyDescent="0.2">
      <c r="B38" s="228" t="s">
        <v>72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3"/>
      <c r="M38" s="324"/>
      <c r="N38" s="324"/>
      <c r="O38" s="324"/>
      <c r="P38" s="324"/>
      <c r="Q38" s="324"/>
      <c r="R38" s="324"/>
      <c r="S38" s="324"/>
      <c r="W38" s="41"/>
      <c r="X38" s="41"/>
    </row>
    <row r="39" spans="2:31" ht="10.5" customHeight="1" x14ac:dyDescent="0.2">
      <c r="B39" s="322"/>
      <c r="C39" s="322"/>
      <c r="D39" s="434"/>
      <c r="E39" s="435"/>
      <c r="F39" s="435"/>
      <c r="G39" s="435"/>
      <c r="H39" s="435"/>
      <c r="I39" s="435"/>
      <c r="J39" s="435"/>
      <c r="K39" s="435"/>
      <c r="L39" s="436"/>
      <c r="M39" s="437"/>
      <c r="N39" s="427"/>
      <c r="O39" s="427"/>
      <c r="P39" s="427"/>
      <c r="Q39" s="427"/>
      <c r="R39" s="427"/>
      <c r="S39" s="427"/>
      <c r="V39" s="41"/>
      <c r="W39" s="41"/>
    </row>
    <row r="40" spans="2:31" ht="29.25" customHeight="1" x14ac:dyDescent="0.2">
      <c r="B40" s="42"/>
      <c r="C40" s="42"/>
      <c r="D40" s="209"/>
      <c r="E40" s="209"/>
      <c r="F40" s="328" t="s">
        <v>65</v>
      </c>
      <c r="G40" s="328" t="s">
        <v>70</v>
      </c>
      <c r="H40" s="328" t="s">
        <v>73</v>
      </c>
      <c r="I40" s="328"/>
      <c r="J40" s="328" t="s">
        <v>65</v>
      </c>
      <c r="K40" s="328" t="s">
        <v>70</v>
      </c>
      <c r="L40" s="329" t="s">
        <v>73</v>
      </c>
      <c r="M40" s="423"/>
      <c r="N40" s="447"/>
      <c r="O40" s="448"/>
      <c r="P40" s="447"/>
      <c r="Q40" s="449" t="s">
        <v>83</v>
      </c>
      <c r="R40" s="450"/>
      <c r="S40" s="448"/>
      <c r="T40" s="423"/>
      <c r="U40" s="423"/>
      <c r="V40" s="208"/>
      <c r="W40" s="208"/>
      <c r="X40" s="423"/>
    </row>
    <row r="41" spans="2:31" ht="10.5" customHeight="1" x14ac:dyDescent="0.2">
      <c r="B41" s="42"/>
      <c r="C41" s="42"/>
      <c r="D41" s="209"/>
      <c r="E41" s="209"/>
      <c r="F41" s="325">
        <v>2</v>
      </c>
      <c r="G41" s="326" t="s">
        <v>43</v>
      </c>
      <c r="H41" s="332">
        <v>0.50460405156537758</v>
      </c>
      <c r="I41" s="332"/>
      <c r="J41" s="333">
        <v>1</v>
      </c>
      <c r="K41" s="334" t="s">
        <v>47</v>
      </c>
      <c r="L41" s="335">
        <v>0.39925816023738875</v>
      </c>
      <c r="M41" s="334"/>
      <c r="N41" s="447"/>
      <c r="O41" s="448"/>
      <c r="P41" s="447"/>
      <c r="Q41" s="451"/>
      <c r="R41" s="450"/>
      <c r="S41" s="424"/>
      <c r="T41" s="423"/>
      <c r="U41" s="452"/>
      <c r="V41" s="208"/>
      <c r="W41" s="208"/>
      <c r="X41" s="423"/>
    </row>
    <row r="42" spans="2:31" ht="10.5" customHeight="1" x14ac:dyDescent="0.2">
      <c r="B42" s="42"/>
      <c r="C42" s="42"/>
      <c r="D42" s="209"/>
      <c r="E42" s="209"/>
      <c r="F42" s="325">
        <v>4</v>
      </c>
      <c r="G42" s="326" t="s">
        <v>44</v>
      </c>
      <c r="H42" s="332">
        <v>0.52340523175768705</v>
      </c>
      <c r="I42" s="332"/>
      <c r="J42" s="333">
        <v>2</v>
      </c>
      <c r="K42" s="334" t="s">
        <v>43</v>
      </c>
      <c r="L42" s="335">
        <v>0.50460405156537758</v>
      </c>
      <c r="M42" s="334"/>
      <c r="N42" s="447"/>
      <c r="O42" s="448"/>
      <c r="P42" s="447"/>
      <c r="Q42" s="451" t="s">
        <v>81</v>
      </c>
      <c r="R42" s="208" t="s">
        <v>80</v>
      </c>
      <c r="S42" s="423" t="s">
        <v>82</v>
      </c>
      <c r="T42" s="423"/>
      <c r="U42" s="208"/>
      <c r="V42" s="208"/>
      <c r="W42" s="423"/>
      <c r="X42" s="423"/>
    </row>
    <row r="43" spans="2:31" ht="10.5" customHeight="1" x14ac:dyDescent="0.2">
      <c r="B43" s="42"/>
      <c r="C43" s="42"/>
      <c r="D43" s="209"/>
      <c r="E43" s="209"/>
      <c r="F43" s="325">
        <v>3</v>
      </c>
      <c r="G43" s="326" t="s">
        <v>46</v>
      </c>
      <c r="H43" s="332">
        <v>0.51709401709401714</v>
      </c>
      <c r="I43" s="332"/>
      <c r="J43" s="333">
        <v>3</v>
      </c>
      <c r="K43" s="334" t="s">
        <v>46</v>
      </c>
      <c r="L43" s="335">
        <v>0.51709401709401714</v>
      </c>
      <c r="M43" s="334"/>
      <c r="N43" s="447"/>
      <c r="O43" s="448"/>
      <c r="P43" s="447"/>
      <c r="Q43" s="451"/>
      <c r="R43" s="423"/>
      <c r="S43" s="208"/>
      <c r="T43" s="423"/>
      <c r="U43" s="423"/>
      <c r="V43" s="423"/>
      <c r="W43" s="423"/>
      <c r="X43" s="423"/>
    </row>
    <row r="44" spans="2:31" ht="10.5" customHeight="1" x14ac:dyDescent="0.2">
      <c r="B44" s="42"/>
      <c r="C44" s="42"/>
      <c r="D44" s="209"/>
      <c r="E44" s="209"/>
      <c r="F44" s="325">
        <v>1</v>
      </c>
      <c r="G44" s="326" t="s">
        <v>47</v>
      </c>
      <c r="H44" s="332">
        <v>0.39925816023738875</v>
      </c>
      <c r="I44" s="332"/>
      <c r="J44" s="333">
        <v>4</v>
      </c>
      <c r="K44" s="334" t="s">
        <v>44</v>
      </c>
      <c r="L44" s="335">
        <v>0.52340523175768705</v>
      </c>
      <c r="M44" s="334"/>
      <c r="N44" s="447"/>
      <c r="O44" s="448"/>
      <c r="P44" s="447"/>
      <c r="Q44" s="451" t="s">
        <v>43</v>
      </c>
      <c r="R44" s="453">
        <v>0.50460405156537758</v>
      </c>
      <c r="S44" s="453">
        <v>0.52034269828116231</v>
      </c>
      <c r="T44" s="423">
        <v>0</v>
      </c>
      <c r="U44" s="423"/>
      <c r="V44" s="423"/>
      <c r="W44" s="423"/>
      <c r="X44" s="423"/>
    </row>
    <row r="45" spans="2:31" ht="10.5" customHeight="1" x14ac:dyDescent="0.2">
      <c r="B45" s="42"/>
      <c r="C45" s="42"/>
      <c r="D45" s="209"/>
      <c r="E45" s="209"/>
      <c r="F45" s="325">
        <v>5</v>
      </c>
      <c r="G45" s="326" t="s">
        <v>48</v>
      </c>
      <c r="H45" s="332">
        <v>0.54041289974362439</v>
      </c>
      <c r="I45" s="332"/>
      <c r="J45" s="333">
        <v>5</v>
      </c>
      <c r="K45" s="334" t="s">
        <v>48</v>
      </c>
      <c r="L45" s="335">
        <v>0.54041289974362439</v>
      </c>
      <c r="M45" s="334"/>
      <c r="N45" s="447"/>
      <c r="O45" s="448"/>
      <c r="P45" s="447"/>
      <c r="Q45" s="451" t="s">
        <v>44</v>
      </c>
      <c r="R45" s="453">
        <v>0.52340523175768705</v>
      </c>
      <c r="S45" s="453">
        <v>0.52034269828116231</v>
      </c>
      <c r="T45" s="423"/>
      <c r="U45" s="423"/>
      <c r="V45" s="423"/>
      <c r="W45" s="423"/>
      <c r="X45" s="423"/>
    </row>
    <row r="46" spans="2:31" ht="10.5" customHeight="1" x14ac:dyDescent="0.2">
      <c r="B46" s="42"/>
      <c r="C46" s="42"/>
      <c r="D46" s="209"/>
      <c r="E46" s="209"/>
      <c r="F46" s="191"/>
      <c r="G46" s="191"/>
      <c r="H46" s="191"/>
      <c r="I46" s="191"/>
      <c r="J46" s="191"/>
      <c r="K46" s="191"/>
      <c r="L46" s="454"/>
      <c r="M46" s="208"/>
      <c r="N46" s="447"/>
      <c r="O46" s="448"/>
      <c r="P46" s="447"/>
      <c r="Q46" s="451" t="s">
        <v>46</v>
      </c>
      <c r="R46" s="453">
        <v>0.51709401709401714</v>
      </c>
      <c r="S46" s="453">
        <v>0.52034269828116231</v>
      </c>
      <c r="T46" s="423"/>
      <c r="U46" s="423"/>
      <c r="V46" s="423"/>
      <c r="W46" s="423"/>
      <c r="X46" s="423"/>
    </row>
    <row r="47" spans="2:31" ht="10.5" customHeight="1" x14ac:dyDescent="0.2">
      <c r="B47" s="42"/>
      <c r="C47" s="42"/>
      <c r="D47" s="209"/>
      <c r="E47" s="209"/>
      <c r="F47" s="209"/>
      <c r="G47" s="209"/>
      <c r="H47" s="209"/>
      <c r="I47" s="209"/>
      <c r="J47" s="209"/>
      <c r="K47" s="209"/>
      <c r="L47" s="326"/>
      <c r="M47" s="424"/>
      <c r="N47" s="447"/>
      <c r="O47" s="448"/>
      <c r="P47" s="447"/>
      <c r="Q47" s="455" t="s">
        <v>47</v>
      </c>
      <c r="R47" s="453">
        <v>0.39925816023738875</v>
      </c>
      <c r="S47" s="453">
        <v>0.52034269828116231</v>
      </c>
      <c r="T47" s="423"/>
      <c r="U47" s="423"/>
      <c r="V47" s="423"/>
      <c r="W47" s="423"/>
      <c r="X47" s="423"/>
    </row>
    <row r="48" spans="2:31" ht="10.5" customHeight="1" x14ac:dyDescent="0.2">
      <c r="B48" s="42"/>
      <c r="C48" s="42"/>
      <c r="D48" s="209"/>
      <c r="E48" s="209"/>
      <c r="F48" s="209"/>
      <c r="G48" s="209"/>
      <c r="H48" s="209"/>
      <c r="I48" s="209"/>
      <c r="J48" s="209"/>
      <c r="K48" s="209"/>
      <c r="L48" s="326"/>
      <c r="M48" s="424"/>
      <c r="N48" s="447"/>
      <c r="O48" s="448"/>
      <c r="P48" s="447"/>
      <c r="Q48" s="456" t="s">
        <v>48</v>
      </c>
      <c r="R48" s="453">
        <v>0.54041289974362439</v>
      </c>
      <c r="S48" s="453">
        <v>0.52034269828116231</v>
      </c>
      <c r="T48" s="457">
        <v>0.54041289974362439</v>
      </c>
      <c r="U48" s="423"/>
      <c r="V48" s="423"/>
      <c r="W48" s="423"/>
      <c r="X48" s="423"/>
    </row>
    <row r="49" spans="2:24" ht="10.5" customHeight="1" x14ac:dyDescent="0.2">
      <c r="B49" s="42"/>
      <c r="C49" s="42"/>
      <c r="D49" s="42"/>
      <c r="E49" s="209"/>
      <c r="F49" s="209"/>
      <c r="G49" s="209"/>
      <c r="H49" s="209"/>
      <c r="I49" s="209"/>
      <c r="J49" s="209"/>
      <c r="K49" s="209"/>
      <c r="L49" s="326"/>
      <c r="M49" s="424"/>
      <c r="N49" s="447"/>
      <c r="O49" s="448"/>
      <c r="P49" s="447"/>
      <c r="Q49" s="456"/>
      <c r="R49" s="423"/>
      <c r="S49" s="423"/>
      <c r="T49" s="423"/>
      <c r="U49" s="423"/>
      <c r="V49" s="423"/>
      <c r="W49" s="423"/>
      <c r="X49" s="423"/>
    </row>
    <row r="50" spans="2:24" ht="10.5" customHeight="1" x14ac:dyDescent="0.2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280"/>
      <c r="M50" s="43"/>
      <c r="N50" s="13"/>
      <c r="O50" s="90"/>
      <c r="P50" s="13"/>
      <c r="Q50" s="277"/>
      <c r="R50" s="303"/>
      <c r="S50" s="277"/>
      <c r="T50" s="303"/>
      <c r="U50" s="101"/>
      <c r="V50" s="343"/>
    </row>
    <row r="51" spans="2:24" ht="10.5" customHeight="1" x14ac:dyDescent="0.2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280"/>
      <c r="M51" s="43"/>
      <c r="N51" s="13"/>
      <c r="O51" s="90"/>
      <c r="P51" s="13"/>
      <c r="Q51" s="277"/>
      <c r="R51" s="303"/>
      <c r="S51" s="277"/>
      <c r="T51" s="303"/>
      <c r="U51" s="101"/>
      <c r="V51" s="343"/>
    </row>
    <row r="52" spans="2:24" ht="10.5" customHeight="1" x14ac:dyDescent="0.2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280"/>
      <c r="M52" s="43"/>
      <c r="N52" s="13"/>
      <c r="O52" s="90"/>
      <c r="P52" s="13"/>
      <c r="Q52" s="277"/>
      <c r="R52" s="303"/>
      <c r="S52" s="277"/>
      <c r="T52" s="303"/>
      <c r="U52" s="101"/>
      <c r="V52" s="343"/>
    </row>
    <row r="53" spans="2:24" ht="10.5" customHeight="1" x14ac:dyDescent="0.2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280"/>
      <c r="M53" s="43"/>
      <c r="N53" s="13"/>
      <c r="O53" s="90"/>
      <c r="P53" s="13"/>
      <c r="Q53" s="277"/>
      <c r="R53" s="303"/>
      <c r="S53" s="277"/>
      <c r="T53" s="303"/>
      <c r="U53" s="101"/>
      <c r="V53" s="343"/>
    </row>
    <row r="54" spans="2:24" ht="10.5" customHeight="1" x14ac:dyDescent="0.2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339"/>
      <c r="M54" s="241"/>
      <c r="N54" s="242"/>
      <c r="O54" s="278"/>
      <c r="P54" s="242"/>
      <c r="Q54" s="277"/>
      <c r="R54" s="303"/>
      <c r="S54" s="277"/>
      <c r="T54" s="303"/>
      <c r="U54" s="101"/>
      <c r="V54" s="343"/>
    </row>
    <row r="55" spans="2:24" ht="10.5" customHeight="1" x14ac:dyDescent="0.2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339"/>
      <c r="M55" s="241"/>
      <c r="N55" s="242"/>
      <c r="O55" s="278"/>
      <c r="P55" s="242"/>
      <c r="Q55" s="277"/>
      <c r="R55" s="303"/>
      <c r="S55" s="277"/>
      <c r="T55" s="303"/>
      <c r="U55" s="101"/>
      <c r="V55" s="343"/>
    </row>
    <row r="56" spans="2:24" ht="10.5" customHeight="1" x14ac:dyDescent="0.2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339"/>
      <c r="M56" s="241"/>
      <c r="N56" s="242"/>
      <c r="O56" s="278"/>
      <c r="P56" s="242"/>
      <c r="Q56" s="277"/>
      <c r="R56" s="303"/>
      <c r="S56" s="277"/>
      <c r="T56" s="303"/>
      <c r="U56" s="101"/>
      <c r="V56" s="343"/>
    </row>
    <row r="57" spans="2:24" ht="10.5" customHeight="1" x14ac:dyDescent="0.2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339"/>
      <c r="M57" s="241"/>
      <c r="N57" s="242"/>
      <c r="O57" s="278"/>
      <c r="P57" s="242"/>
      <c r="Q57" s="277"/>
      <c r="R57" s="303"/>
      <c r="S57" s="277"/>
      <c r="T57" s="303"/>
      <c r="U57" s="101"/>
      <c r="V57" s="343"/>
    </row>
    <row r="58" spans="2:24" ht="10.5" customHeight="1" x14ac:dyDescent="0.2"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  <c r="Q58" s="277"/>
      <c r="R58" s="303"/>
      <c r="S58" s="277"/>
      <c r="T58" s="303"/>
      <c r="U58" s="101"/>
      <c r="V58" s="343"/>
    </row>
    <row r="59" spans="2:24" ht="10.5" customHeight="1" x14ac:dyDescent="0.2">
      <c r="B59" s="42"/>
      <c r="C59" s="42"/>
      <c r="D59" s="42"/>
      <c r="E59" s="10"/>
      <c r="F59" s="10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277"/>
      <c r="R59" s="303"/>
      <c r="S59" s="277"/>
      <c r="T59" s="303"/>
      <c r="U59" s="101"/>
      <c r="V59" s="343"/>
    </row>
    <row r="60" spans="2:24" ht="10.5" customHeight="1" x14ac:dyDescent="0.2">
      <c r="B60" s="42"/>
      <c r="C60" s="42"/>
      <c r="D60" s="42"/>
      <c r="E60" s="10"/>
      <c r="F60" s="10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277"/>
      <c r="R60" s="303"/>
      <c r="S60" s="277"/>
      <c r="T60" s="303"/>
      <c r="U60" s="101"/>
      <c r="V60" s="343"/>
    </row>
    <row r="61" spans="2:24" ht="10.5" customHeight="1" x14ac:dyDescent="0.2">
      <c r="B61" s="42"/>
      <c r="C61" s="42"/>
      <c r="D61" s="42"/>
      <c r="E61" s="10"/>
      <c r="F61" s="10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277"/>
      <c r="R61" s="303"/>
      <c r="S61" s="277"/>
      <c r="T61" s="303"/>
      <c r="U61" s="101"/>
      <c r="V61" s="343"/>
    </row>
    <row r="62" spans="2:24" ht="10.5" customHeight="1" x14ac:dyDescent="0.2">
      <c r="B62" s="42"/>
      <c r="C62" s="42"/>
      <c r="D62" s="42"/>
      <c r="E62" s="10"/>
      <c r="F62" s="10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277"/>
      <c r="R62" s="303"/>
      <c r="S62" s="277"/>
      <c r="T62" s="303"/>
      <c r="U62" s="101"/>
      <c r="V62" s="343"/>
    </row>
    <row r="63" spans="2:24" ht="10.5" customHeight="1" x14ac:dyDescent="0.2">
      <c r="B63" s="42"/>
      <c r="C63" s="42"/>
      <c r="D63" s="42"/>
      <c r="E63" s="10"/>
      <c r="F63" s="10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277"/>
      <c r="R63" s="303"/>
      <c r="S63" s="277"/>
      <c r="T63" s="303"/>
      <c r="U63" s="101"/>
      <c r="V63" s="343"/>
    </row>
    <row r="64" spans="2:24" ht="10.5" customHeight="1" x14ac:dyDescent="0.2">
      <c r="B64" s="42"/>
      <c r="C64" s="42"/>
      <c r="D64" s="42"/>
      <c r="E64" s="10"/>
      <c r="F64" s="10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277"/>
      <c r="R64" s="303"/>
      <c r="S64" s="277"/>
      <c r="T64" s="303"/>
      <c r="U64" s="101"/>
      <c r="V64" s="343"/>
    </row>
    <row r="65" spans="2:23" ht="10.5" customHeight="1" x14ac:dyDescent="0.2">
      <c r="B65" s="42"/>
      <c r="C65" s="42"/>
      <c r="D65" s="42"/>
      <c r="E65" s="10"/>
      <c r="F65" s="10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277"/>
      <c r="R65" s="303"/>
      <c r="S65" s="277"/>
      <c r="T65" s="303"/>
      <c r="U65" s="101"/>
      <c r="V65" s="343"/>
    </row>
    <row r="66" spans="2:23" ht="10.5" customHeight="1" x14ac:dyDescent="0.2">
      <c r="B66" s="42"/>
      <c r="C66" s="42"/>
      <c r="D66" s="42"/>
      <c r="E66" s="42"/>
      <c r="F66" s="42"/>
      <c r="G66" s="90"/>
      <c r="H66" s="90"/>
      <c r="I66" s="277"/>
      <c r="J66" s="303"/>
      <c r="K66" s="90"/>
      <c r="L66" s="90"/>
      <c r="M66" s="277"/>
      <c r="N66" s="303"/>
      <c r="O66" s="90"/>
      <c r="P66" s="90"/>
      <c r="Q66" s="277"/>
      <c r="R66" s="303"/>
      <c r="S66" s="277"/>
      <c r="T66" s="303"/>
      <c r="U66" s="278"/>
      <c r="V66" s="343"/>
    </row>
    <row r="67" spans="2:23" ht="10.5" customHeight="1" x14ac:dyDescent="0.2">
      <c r="B67" s="42"/>
      <c r="C67" s="42"/>
      <c r="D67" s="42"/>
      <c r="E67" s="42"/>
      <c r="F67" s="42"/>
      <c r="G67" s="90"/>
      <c r="H67" s="90"/>
      <c r="I67" s="277"/>
      <c r="J67" s="303"/>
      <c r="K67" s="90"/>
      <c r="L67" s="90"/>
      <c r="M67" s="277"/>
      <c r="N67" s="303"/>
      <c r="O67" s="90"/>
      <c r="P67" s="90"/>
      <c r="V67" s="41"/>
    </row>
    <row r="68" spans="2:23" ht="10.5" customHeight="1" x14ac:dyDescent="0.2">
      <c r="B68" s="42"/>
      <c r="C68" s="42"/>
      <c r="D68" s="42"/>
      <c r="E68" s="42"/>
      <c r="F68" s="42"/>
      <c r="G68" s="90"/>
      <c r="H68" s="90"/>
      <c r="I68" s="277"/>
      <c r="J68" s="303"/>
      <c r="K68" s="90"/>
      <c r="L68" s="90"/>
      <c r="M68" s="277"/>
      <c r="N68" s="303"/>
      <c r="O68" s="90"/>
      <c r="P68" s="90"/>
      <c r="V68" s="41"/>
      <c r="W68" s="41"/>
    </row>
    <row r="69" spans="2:23" ht="10.5" customHeight="1" x14ac:dyDescent="0.2">
      <c r="B69" s="42"/>
      <c r="C69" s="42"/>
      <c r="D69" s="42"/>
      <c r="E69" s="42"/>
      <c r="F69" s="42"/>
      <c r="G69" s="90"/>
      <c r="H69" s="90"/>
      <c r="I69" s="277"/>
      <c r="J69" s="303"/>
      <c r="K69" s="90"/>
      <c r="L69" s="90"/>
      <c r="M69" s="277"/>
      <c r="N69" s="303"/>
      <c r="O69" s="90"/>
      <c r="P69" s="90"/>
      <c r="V69" s="41"/>
      <c r="W69" s="41"/>
    </row>
    <row r="70" spans="2:23" ht="10.5" customHeight="1" x14ac:dyDescent="0.2">
      <c r="B70" s="42"/>
      <c r="C70" s="42"/>
      <c r="D70" s="42"/>
      <c r="E70" s="42"/>
      <c r="F70" s="42"/>
      <c r="G70" s="90"/>
      <c r="H70" s="90"/>
      <c r="I70" s="277"/>
      <c r="J70" s="303"/>
      <c r="K70" s="90"/>
      <c r="L70" s="90"/>
      <c r="M70" s="277"/>
      <c r="N70" s="303"/>
      <c r="O70" s="90"/>
      <c r="P70" s="90"/>
      <c r="V70" s="41"/>
      <c r="W70" s="41"/>
    </row>
    <row r="71" spans="2:23" ht="10.5" customHeight="1" x14ac:dyDescent="0.2">
      <c r="B71" s="42"/>
      <c r="C71" s="42"/>
      <c r="D71" s="42"/>
      <c r="E71" s="42"/>
      <c r="F71" s="42"/>
      <c r="G71" s="90"/>
      <c r="H71" s="90"/>
      <c r="I71" s="277"/>
      <c r="J71" s="303"/>
      <c r="K71" s="90"/>
      <c r="L71" s="90"/>
      <c r="M71" s="277"/>
      <c r="N71" s="303"/>
      <c r="O71" s="90"/>
      <c r="P71" s="90"/>
      <c r="V71" s="41"/>
      <c r="W71" s="41"/>
    </row>
    <row r="72" spans="2:23" ht="10.5" customHeight="1" x14ac:dyDescent="0.2">
      <c r="B72" s="42"/>
      <c r="C72" s="42"/>
      <c r="D72" s="42"/>
      <c r="E72" s="42"/>
      <c r="F72" s="42"/>
      <c r="G72" s="90"/>
      <c r="H72" s="90"/>
      <c r="I72" s="277"/>
      <c r="J72" s="303"/>
      <c r="K72" s="90"/>
      <c r="L72" s="90"/>
      <c r="M72" s="277"/>
      <c r="N72" s="303"/>
      <c r="O72" s="90"/>
      <c r="P72" s="90"/>
      <c r="V72" s="41"/>
      <c r="W72" s="41"/>
    </row>
    <row r="73" spans="2:23" ht="10.5" customHeight="1" x14ac:dyDescent="0.2">
      <c r="B73" s="42"/>
      <c r="C73" s="42"/>
      <c r="D73" s="42"/>
      <c r="E73" s="42"/>
      <c r="F73" s="42"/>
      <c r="G73" s="90"/>
      <c r="H73" s="90"/>
      <c r="I73" s="277"/>
      <c r="J73" s="303"/>
      <c r="K73" s="90"/>
      <c r="L73" s="90"/>
      <c r="M73" s="277"/>
      <c r="N73" s="303"/>
      <c r="O73" s="90"/>
      <c r="P73" s="90"/>
      <c r="V73" s="41"/>
      <c r="W73" s="41"/>
    </row>
    <row r="74" spans="2:23" ht="10.5" customHeight="1" x14ac:dyDescent="0.2">
      <c r="B74" s="42"/>
      <c r="C74" s="42"/>
      <c r="D74" s="42"/>
      <c r="E74" s="42"/>
      <c r="F74" s="42"/>
      <c r="G74" s="90"/>
      <c r="H74" s="90"/>
      <c r="I74" s="277"/>
      <c r="J74" s="303"/>
      <c r="K74" s="90"/>
      <c r="L74" s="90"/>
      <c r="M74" s="277"/>
      <c r="N74" s="303"/>
      <c r="O74" s="90"/>
      <c r="P74" s="90"/>
      <c r="V74" s="41"/>
      <c r="W74" s="41"/>
    </row>
    <row r="75" spans="2:23" ht="10.5" customHeight="1" x14ac:dyDescent="0.2">
      <c r="B75" s="42"/>
      <c r="C75" s="42"/>
      <c r="D75" s="42"/>
      <c r="E75" s="42"/>
      <c r="F75" s="42"/>
      <c r="G75" s="90"/>
      <c r="H75" s="90"/>
      <c r="I75" s="277"/>
      <c r="J75" s="303"/>
      <c r="K75" s="90"/>
      <c r="L75" s="90"/>
      <c r="M75" s="277"/>
      <c r="N75" s="303"/>
      <c r="O75" s="90"/>
      <c r="P75" s="90"/>
      <c r="V75" s="41"/>
      <c r="W75" s="41"/>
    </row>
    <row r="76" spans="2:23" ht="10.5" customHeight="1" x14ac:dyDescent="0.2">
      <c r="B76" s="42"/>
      <c r="C76" s="42"/>
      <c r="D76" s="42"/>
      <c r="E76" s="42"/>
      <c r="F76" s="42"/>
      <c r="G76" s="90"/>
      <c r="H76" s="90"/>
      <c r="I76" s="277"/>
      <c r="J76" s="303"/>
      <c r="K76" s="90"/>
      <c r="L76" s="90"/>
      <c r="M76" s="277"/>
      <c r="N76" s="303"/>
      <c r="O76" s="90"/>
      <c r="P76" s="90"/>
      <c r="V76" s="41"/>
      <c r="W76" s="41"/>
    </row>
    <row r="77" spans="2:23" ht="10.5" customHeight="1" x14ac:dyDescent="0.2">
      <c r="B77" s="42"/>
      <c r="C77" s="42"/>
      <c r="D77" s="42"/>
      <c r="E77" s="42"/>
      <c r="F77" s="42"/>
      <c r="G77" s="90"/>
      <c r="H77" s="90"/>
      <c r="I77" s="277"/>
      <c r="J77" s="303"/>
      <c r="K77" s="90"/>
      <c r="L77" s="90"/>
      <c r="M77" s="277"/>
      <c r="N77" s="303"/>
      <c r="O77" s="90"/>
      <c r="P77" s="90"/>
      <c r="V77" s="41"/>
      <c r="W77" s="41"/>
    </row>
    <row r="78" spans="2:23" ht="10.5" customHeight="1" x14ac:dyDescent="0.2">
      <c r="B78" s="42"/>
      <c r="C78" s="42"/>
      <c r="D78" s="42"/>
      <c r="E78" s="42"/>
      <c r="F78" s="42"/>
      <c r="G78" s="90"/>
      <c r="H78" s="90"/>
      <c r="I78" s="277"/>
      <c r="J78" s="303"/>
      <c r="K78" s="90"/>
      <c r="L78" s="90"/>
      <c r="M78" s="277"/>
      <c r="N78" s="303"/>
      <c r="O78" s="90"/>
      <c r="P78" s="90"/>
      <c r="V78" s="41"/>
      <c r="W78" s="41"/>
    </row>
    <row r="79" spans="2:23" ht="10.5" customHeight="1" x14ac:dyDescent="0.2">
      <c r="B79" s="42"/>
      <c r="C79" s="42"/>
      <c r="D79" s="42"/>
      <c r="E79" s="42"/>
      <c r="F79" s="42"/>
      <c r="G79" s="90"/>
      <c r="H79" s="90"/>
      <c r="I79" s="277"/>
      <c r="J79" s="303"/>
      <c r="K79" s="90"/>
      <c r="L79" s="90"/>
      <c r="M79" s="277"/>
      <c r="N79" s="303"/>
      <c r="O79" s="90"/>
      <c r="P79" s="90"/>
      <c r="V79" s="41"/>
      <c r="W79" s="41"/>
    </row>
    <row r="80" spans="2:23" ht="10.5" customHeight="1" x14ac:dyDescent="0.2">
      <c r="B80" s="42"/>
      <c r="C80" s="42"/>
      <c r="D80" s="42"/>
      <c r="E80" s="42"/>
      <c r="F80" s="42"/>
      <c r="G80" s="90"/>
      <c r="H80" s="90"/>
      <c r="I80" s="277"/>
      <c r="J80" s="303"/>
      <c r="K80" s="90"/>
      <c r="L80" s="90"/>
      <c r="M80" s="277"/>
      <c r="N80" s="303"/>
      <c r="O80" s="90"/>
      <c r="P80" s="90"/>
      <c r="V80" s="41"/>
      <c r="W80" s="41"/>
    </row>
    <row r="81" spans="2:23" ht="10.5" customHeight="1" x14ac:dyDescent="0.2">
      <c r="B81" s="42"/>
      <c r="C81" s="42"/>
      <c r="D81" s="42"/>
      <c r="E81" s="42"/>
      <c r="F81" s="42"/>
      <c r="G81" s="90"/>
      <c r="H81" s="90"/>
      <c r="I81" s="277"/>
      <c r="J81" s="303"/>
      <c r="K81" s="90"/>
      <c r="L81" s="90"/>
      <c r="M81" s="277"/>
      <c r="N81" s="303"/>
      <c r="O81" s="90"/>
      <c r="P81" s="90"/>
      <c r="V81" s="41"/>
      <c r="W81" s="41"/>
    </row>
    <row r="82" spans="2:23" ht="10.5" customHeight="1" x14ac:dyDescent="0.2">
      <c r="B82" s="42"/>
      <c r="C82" s="42"/>
      <c r="D82" s="42"/>
      <c r="E82" s="42"/>
      <c r="F82" s="42"/>
      <c r="G82" s="90"/>
      <c r="H82" s="90"/>
      <c r="I82" s="277"/>
      <c r="J82" s="303"/>
      <c r="K82" s="90"/>
      <c r="L82" s="90"/>
      <c r="M82" s="277"/>
      <c r="N82" s="303"/>
      <c r="O82" s="90"/>
      <c r="P82" s="90"/>
      <c r="V82" s="41"/>
      <c r="W82" s="41"/>
    </row>
    <row r="83" spans="2:23" ht="10.5" customHeight="1" x14ac:dyDescent="0.2">
      <c r="B83" s="42"/>
      <c r="C83" s="42"/>
      <c r="D83" s="42"/>
      <c r="E83" s="42"/>
      <c r="F83" s="42"/>
      <c r="G83" s="90"/>
      <c r="H83" s="90"/>
      <c r="I83" s="277"/>
      <c r="J83" s="303"/>
      <c r="K83" s="90"/>
      <c r="L83" s="90"/>
      <c r="M83" s="277"/>
      <c r="N83" s="303"/>
      <c r="O83" s="90"/>
      <c r="P83" s="90"/>
      <c r="V83" s="41"/>
      <c r="W83" s="41"/>
    </row>
    <row r="84" spans="2:23" ht="10.5" customHeight="1" x14ac:dyDescent="0.2">
      <c r="B84" s="42"/>
      <c r="C84" s="42"/>
      <c r="D84" s="42"/>
      <c r="E84" s="42"/>
      <c r="F84" s="42"/>
      <c r="G84" s="277"/>
      <c r="H84" s="277"/>
      <c r="I84" s="277"/>
      <c r="J84" s="303"/>
      <c r="K84" s="277"/>
      <c r="L84" s="277"/>
      <c r="M84" s="277"/>
      <c r="N84" s="303"/>
      <c r="O84" s="277"/>
      <c r="P84" s="277"/>
      <c r="V84" s="41"/>
      <c r="W84" s="41"/>
    </row>
    <row r="85" spans="2:23" ht="10.5" customHeight="1" x14ac:dyDescent="0.2">
      <c r="B85" s="14"/>
      <c r="V85" s="41"/>
      <c r="W85" s="41"/>
    </row>
    <row r="86" spans="2:23" ht="10.5" customHeight="1" x14ac:dyDescent="0.2">
      <c r="B86" s="89"/>
      <c r="V86" s="41"/>
      <c r="W86" s="41"/>
    </row>
    <row r="87" spans="2:23" ht="10.5" customHeight="1" x14ac:dyDescent="0.2">
      <c r="B87" s="89"/>
      <c r="V87" s="41"/>
      <c r="W87" s="41"/>
    </row>
    <row r="88" spans="2:23" ht="10.5" customHeight="1" x14ac:dyDescent="0.2">
      <c r="V88" s="41"/>
      <c r="W88" s="41"/>
    </row>
    <row r="89" spans="2:23" ht="10.5" customHeight="1" x14ac:dyDescent="0.2">
      <c r="V89" s="41"/>
      <c r="W89" s="41"/>
    </row>
    <row r="90" spans="2:23" ht="10.5" customHeight="1" x14ac:dyDescent="0.2">
      <c r="V90" s="41"/>
      <c r="W90" s="41"/>
    </row>
    <row r="91" spans="2:23" ht="10.5" customHeight="1" x14ac:dyDescent="0.2">
      <c r="V91" s="41"/>
      <c r="W91" s="41"/>
    </row>
    <row r="92" spans="2:23" ht="10.5" customHeight="1" x14ac:dyDescent="0.2">
      <c r="V92" s="41"/>
      <c r="W92" s="41"/>
    </row>
    <row r="93" spans="2:23" ht="10.5" customHeight="1" x14ac:dyDescent="0.2">
      <c r="V93" s="41"/>
      <c r="W93" s="41"/>
    </row>
    <row r="94" spans="2:23" ht="10.5" customHeight="1" x14ac:dyDescent="0.2">
      <c r="V94" s="41"/>
      <c r="W94" s="41"/>
    </row>
    <row r="95" spans="2:23" ht="10.5" customHeight="1" x14ac:dyDescent="0.2">
      <c r="L95" s="344"/>
      <c r="V95" s="41"/>
      <c r="W95" s="41"/>
    </row>
    <row r="96" spans="2:23" ht="10.5" customHeight="1" x14ac:dyDescent="0.2">
      <c r="L96" s="344"/>
      <c r="V96" s="41"/>
      <c r="W96" s="41"/>
    </row>
    <row r="97" spans="19:23" ht="10.5" customHeight="1" x14ac:dyDescent="0.2">
      <c r="V97" s="41"/>
      <c r="W97" s="41"/>
    </row>
    <row r="98" spans="19:23" ht="10.5" customHeight="1" x14ac:dyDescent="0.2">
      <c r="V98" s="41"/>
      <c r="W98" s="41"/>
    </row>
    <row r="99" spans="19:23" ht="10.5" customHeight="1" x14ac:dyDescent="0.2">
      <c r="V99" s="41"/>
      <c r="W99" s="41"/>
    </row>
    <row r="100" spans="19:23" ht="10.5" customHeight="1" x14ac:dyDescent="0.2">
      <c r="V100" s="41"/>
      <c r="W100" s="41"/>
    </row>
    <row r="101" spans="19:23" ht="10.5" customHeight="1" x14ac:dyDescent="0.2">
      <c r="V101" s="41"/>
      <c r="W101" s="41"/>
    </row>
    <row r="102" spans="19:23" ht="10.5" customHeight="1" x14ac:dyDescent="0.2">
      <c r="V102" s="41"/>
      <c r="W102" s="41"/>
    </row>
    <row r="103" spans="19:23" ht="10.5" customHeight="1" x14ac:dyDescent="0.2">
      <c r="S103" s="12"/>
      <c r="V103" s="41"/>
      <c r="W103" s="41"/>
    </row>
    <row r="104" spans="19:23" ht="10.5" customHeight="1" x14ac:dyDescent="0.2">
      <c r="S104" s="103"/>
      <c r="V104" s="41"/>
      <c r="W104" s="41"/>
    </row>
    <row r="105" spans="19:23" ht="10.5" customHeight="1" x14ac:dyDescent="0.2">
      <c r="S105" s="103"/>
      <c r="V105" s="41"/>
      <c r="W105" s="41"/>
    </row>
    <row r="106" spans="19:23" ht="10.5" customHeight="1" x14ac:dyDescent="0.2">
      <c r="S106" s="103"/>
      <c r="V106" s="41"/>
      <c r="W106" s="41"/>
    </row>
    <row r="107" spans="19:23" ht="10.5" customHeight="1" x14ac:dyDescent="0.2">
      <c r="S107" s="12"/>
      <c r="V107" s="41"/>
      <c r="W107" s="41"/>
    </row>
    <row r="108" spans="19:23" ht="10.5" customHeight="1" x14ac:dyDescent="0.2">
      <c r="V108" s="41"/>
      <c r="W108" s="41"/>
    </row>
    <row r="109" spans="19:23" ht="10.5" customHeight="1" x14ac:dyDescent="0.2">
      <c r="S109" s="12"/>
      <c r="V109" s="41"/>
      <c r="W109" s="41"/>
    </row>
    <row r="110" spans="19:23" ht="10.5" customHeight="1" x14ac:dyDescent="0.2">
      <c r="V110" s="41"/>
      <c r="W110" s="41"/>
    </row>
    <row r="111" spans="19:23" ht="10.5" customHeight="1" x14ac:dyDescent="0.2">
      <c r="S111" s="12"/>
      <c r="V111" s="41"/>
      <c r="W111" s="41"/>
    </row>
    <row r="112" spans="19:23" ht="10.5" customHeight="1" x14ac:dyDescent="0.2">
      <c r="S112" s="103"/>
      <c r="V112" s="41"/>
      <c r="W112" s="41"/>
    </row>
    <row r="113" spans="2:23" ht="10.5" customHeight="1" x14ac:dyDescent="0.2">
      <c r="S113" s="12"/>
      <c r="V113" s="41"/>
      <c r="W113" s="41"/>
    </row>
    <row r="114" spans="2:23" ht="10.5" customHeight="1" x14ac:dyDescent="0.2">
      <c r="S114" s="12"/>
      <c r="V114" s="41"/>
      <c r="W114" s="41"/>
    </row>
    <row r="115" spans="2:23" ht="10.5" customHeight="1" x14ac:dyDescent="0.2">
      <c r="S115" s="12"/>
      <c r="V115" s="41"/>
      <c r="W115" s="41"/>
    </row>
    <row r="116" spans="2:23" ht="10.5" customHeight="1" x14ac:dyDescent="0.2">
      <c r="V116" s="41"/>
      <c r="W116" s="41"/>
    </row>
    <row r="117" spans="2:23" ht="10.5" customHeight="1" x14ac:dyDescent="0.2">
      <c r="S117" s="12"/>
      <c r="V117" s="41"/>
      <c r="W117" s="41"/>
    </row>
    <row r="118" spans="2:23" ht="10.5" customHeight="1" x14ac:dyDescent="0.2">
      <c r="V118" s="41"/>
      <c r="W118" s="41"/>
    </row>
    <row r="119" spans="2:23" ht="10.5" customHeight="1" x14ac:dyDescent="0.2">
      <c r="V119" s="41"/>
      <c r="W119" s="41"/>
    </row>
    <row r="120" spans="2:23" ht="10.5" customHeight="1" x14ac:dyDescent="0.2">
      <c r="V120" s="41"/>
      <c r="W120" s="41"/>
    </row>
    <row r="121" spans="2:23" ht="10.5" customHeight="1" x14ac:dyDescent="0.2">
      <c r="B121" s="12"/>
      <c r="M121" s="12"/>
      <c r="O121" s="12"/>
      <c r="V121" s="41"/>
      <c r="W121" s="41"/>
    </row>
    <row r="122" spans="2:23" ht="10.5" customHeight="1" x14ac:dyDescent="0.2">
      <c r="B122" s="12"/>
      <c r="M122" s="103"/>
      <c r="O122" s="103"/>
      <c r="W122" s="41"/>
    </row>
    <row r="123" spans="2:23" ht="10.5" customHeight="1" x14ac:dyDescent="0.2">
      <c r="B123" s="12"/>
      <c r="M123" s="12"/>
      <c r="O123" s="103"/>
      <c r="W123" s="41"/>
    </row>
    <row r="124" spans="2:23" ht="10.5" customHeight="1" x14ac:dyDescent="0.2">
      <c r="B124" s="12"/>
      <c r="M124" s="12"/>
      <c r="O124" s="103"/>
      <c r="W124" s="41"/>
    </row>
    <row r="125" spans="2:23" ht="10.5" customHeight="1" x14ac:dyDescent="0.2">
      <c r="B125" s="12"/>
      <c r="M125" s="12"/>
      <c r="O125" s="12"/>
      <c r="W125" s="41"/>
    </row>
    <row r="126" spans="2:23" ht="10.5" customHeight="1" x14ac:dyDescent="0.2">
      <c r="B126" s="12"/>
      <c r="W126" s="41"/>
    </row>
    <row r="127" spans="2:23" ht="10.5" customHeight="1" x14ac:dyDescent="0.2">
      <c r="B127" s="12"/>
      <c r="M127" s="12"/>
      <c r="O127" s="12"/>
      <c r="W127" s="41"/>
    </row>
    <row r="128" spans="2:23" ht="10.5" customHeight="1" x14ac:dyDescent="0.2">
      <c r="W128" s="41"/>
    </row>
    <row r="129" spans="2:23" ht="10.5" customHeight="1" x14ac:dyDescent="0.2">
      <c r="B129" s="12"/>
      <c r="M129" s="12"/>
      <c r="O129" s="12"/>
      <c r="W129" s="41"/>
    </row>
    <row r="130" spans="2:23" ht="10.5" customHeight="1" x14ac:dyDescent="0.2">
      <c r="B130" s="12"/>
      <c r="M130" s="103"/>
      <c r="O130" s="103"/>
    </row>
    <row r="131" spans="2:23" ht="10.5" customHeight="1" x14ac:dyDescent="0.2">
      <c r="B131" s="12"/>
      <c r="M131" s="12"/>
      <c r="O131" s="12"/>
      <c r="Q131" s="191"/>
      <c r="R131" s="191"/>
    </row>
    <row r="132" spans="2:23" ht="10.5" customHeight="1" x14ac:dyDescent="0.2">
      <c r="B132" s="12"/>
      <c r="M132" s="12"/>
      <c r="O132" s="12"/>
    </row>
    <row r="133" spans="2:23" ht="10.5" customHeight="1" x14ac:dyDescent="0.2">
      <c r="B133" s="12"/>
      <c r="M133" s="12"/>
      <c r="O133" s="12"/>
    </row>
    <row r="134" spans="2:23" ht="10.5" customHeight="1" x14ac:dyDescent="0.2">
      <c r="B134" s="12"/>
    </row>
    <row r="135" spans="2:23" ht="10.5" customHeight="1" x14ac:dyDescent="0.2">
      <c r="B135" s="12"/>
      <c r="M135" s="12"/>
      <c r="O135" s="12"/>
    </row>
    <row r="136" spans="2:23" ht="10.5" customHeight="1" x14ac:dyDescent="0.2"/>
    <row r="137" spans="2:23" ht="10.5" customHeight="1" x14ac:dyDescent="0.2">
      <c r="B137" s="12"/>
    </row>
    <row r="138" spans="2:23" ht="10.5" customHeight="1" x14ac:dyDescent="0.2">
      <c r="B138" s="12"/>
      <c r="M138" s="103"/>
      <c r="O138" s="103"/>
    </row>
    <row r="139" spans="2:23" ht="10.5" customHeight="1" x14ac:dyDescent="0.2">
      <c r="B139" s="12"/>
      <c r="M139" s="12"/>
      <c r="O139" s="12"/>
    </row>
    <row r="140" spans="2:23" ht="10.5" customHeight="1" x14ac:dyDescent="0.2">
      <c r="B140" s="12"/>
      <c r="M140" s="12"/>
      <c r="O140" s="12"/>
    </row>
    <row r="141" spans="2:23" ht="10.5" customHeight="1" x14ac:dyDescent="0.2">
      <c r="B141" s="12"/>
      <c r="M141" s="12"/>
      <c r="O141" s="12"/>
    </row>
    <row r="142" spans="2:23" ht="10.5" customHeight="1" x14ac:dyDescent="0.2">
      <c r="B142" s="12"/>
    </row>
    <row r="143" spans="2:23" ht="10.5" customHeight="1" x14ac:dyDescent="0.2">
      <c r="B143" s="12"/>
      <c r="M143" s="12"/>
      <c r="O143" s="12"/>
    </row>
    <row r="144" spans="2:23" ht="10.5" customHeight="1" x14ac:dyDescent="0.2"/>
    <row r="145" spans="2:16" ht="10.5" customHeight="1" x14ac:dyDescent="0.2">
      <c r="B145" s="12"/>
      <c r="G145" s="12"/>
      <c r="H145" s="12"/>
      <c r="K145" s="12"/>
      <c r="L145" s="12"/>
      <c r="O145" s="12"/>
      <c r="P145" s="12"/>
    </row>
    <row r="146" spans="2:16" ht="10.5" customHeight="1" x14ac:dyDescent="0.2">
      <c r="B146" s="12"/>
      <c r="G146" s="12"/>
      <c r="H146" s="12"/>
      <c r="K146" s="12"/>
      <c r="L146" s="12"/>
      <c r="O146" s="12"/>
      <c r="P146" s="12"/>
    </row>
    <row r="147" spans="2:16" ht="10.5" customHeight="1" x14ac:dyDescent="0.2">
      <c r="B147" s="12"/>
      <c r="G147" s="12"/>
      <c r="H147" s="12"/>
      <c r="K147" s="12"/>
      <c r="L147" s="12"/>
      <c r="O147" s="12"/>
      <c r="P147" s="12"/>
    </row>
    <row r="148" spans="2:16" ht="10.5" customHeight="1" x14ac:dyDescent="0.2">
      <c r="B148" s="12"/>
      <c r="G148" s="12"/>
      <c r="H148" s="12"/>
      <c r="K148" s="12"/>
      <c r="L148" s="12"/>
      <c r="O148" s="12"/>
      <c r="P148" s="12"/>
    </row>
    <row r="149" spans="2:16" ht="10.5" customHeight="1" x14ac:dyDescent="0.2">
      <c r="B149" s="12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</row>
    <row r="150" spans="2:16" ht="10.5" customHeight="1" x14ac:dyDescent="0.2">
      <c r="B150" s="12"/>
    </row>
    <row r="151" spans="2:16" ht="10.5" customHeight="1" x14ac:dyDescent="0.2">
      <c r="B151" s="12"/>
      <c r="G151" s="12"/>
      <c r="H151" s="12"/>
      <c r="K151" s="12"/>
      <c r="L151" s="12"/>
      <c r="O151" s="12"/>
      <c r="P151" s="12"/>
    </row>
    <row r="152" spans="2:16" ht="10.5" customHeight="1" x14ac:dyDescent="0.2"/>
    <row r="153" spans="2:16" ht="10.5" customHeight="1" x14ac:dyDescent="0.2"/>
    <row r="154" spans="2:16" ht="10.5" customHeight="1" x14ac:dyDescent="0.2"/>
    <row r="155" spans="2:16" ht="10.5" customHeight="1" x14ac:dyDescent="0.2"/>
    <row r="156" spans="2:16" ht="10.5" customHeight="1" x14ac:dyDescent="0.2"/>
    <row r="157" spans="2:16" ht="10.5" customHeight="1" x14ac:dyDescent="0.2"/>
    <row r="158" spans="2:16" ht="10.5" customHeight="1" x14ac:dyDescent="0.2"/>
    <row r="159" spans="2:16" ht="10.5" customHeight="1" x14ac:dyDescent="0.2"/>
    <row r="160" spans="2:16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  <row r="995" ht="10.5" customHeight="1" x14ac:dyDescent="0.2"/>
    <row r="996" ht="10.5" customHeight="1" x14ac:dyDescent="0.2"/>
    <row r="997" ht="10.5" customHeight="1" x14ac:dyDescent="0.2"/>
    <row r="998" ht="10.5" customHeight="1" x14ac:dyDescent="0.2"/>
    <row r="999" ht="10.5" customHeight="1" x14ac:dyDescent="0.2"/>
    <row r="1000" ht="10.5" customHeight="1" x14ac:dyDescent="0.2"/>
  </sheetData>
  <mergeCells count="43">
    <mergeCell ref="B7:S7"/>
    <mergeCell ref="B8:F12"/>
    <mergeCell ref="G8:K12"/>
    <mergeCell ref="L8:L12"/>
    <mergeCell ref="M8:N11"/>
    <mergeCell ref="O8:P11"/>
    <mergeCell ref="Q8:R11"/>
    <mergeCell ref="S8:S11"/>
    <mergeCell ref="B13:F16"/>
    <mergeCell ref="G13:K13"/>
    <mergeCell ref="S13:S16"/>
    <mergeCell ref="G14:K14"/>
    <mergeCell ref="G15:K15"/>
    <mergeCell ref="G16:K16"/>
    <mergeCell ref="B17:F20"/>
    <mergeCell ref="G17:K17"/>
    <mergeCell ref="S17:S20"/>
    <mergeCell ref="G18:K18"/>
    <mergeCell ref="G19:K19"/>
    <mergeCell ref="G20:K20"/>
    <mergeCell ref="B21:F24"/>
    <mergeCell ref="G21:K21"/>
    <mergeCell ref="S21:S24"/>
    <mergeCell ref="G22:K22"/>
    <mergeCell ref="G23:K23"/>
    <mergeCell ref="G24:K24"/>
    <mergeCell ref="B25:F28"/>
    <mergeCell ref="G25:K25"/>
    <mergeCell ref="S25:S28"/>
    <mergeCell ref="G26:K26"/>
    <mergeCell ref="G27:K27"/>
    <mergeCell ref="G32:K32"/>
    <mergeCell ref="B33:F36"/>
    <mergeCell ref="G33:K33"/>
    <mergeCell ref="S33:S36"/>
    <mergeCell ref="G34:K34"/>
    <mergeCell ref="G35:K35"/>
    <mergeCell ref="G36:K36"/>
    <mergeCell ref="B29:F32"/>
    <mergeCell ref="G29:K29"/>
    <mergeCell ref="S29:S32"/>
    <mergeCell ref="G30:K30"/>
    <mergeCell ref="G31:K31"/>
  </mergeCells>
  <conditionalFormatting sqref="L13:L15">
    <cfRule type="colorScale" priority="6">
      <colorScale>
        <cfvo type="min"/>
        <cfvo type="max"/>
        <color rgb="FFFCFCFF"/>
        <color rgb="FF63BE7B"/>
      </colorScale>
    </cfRule>
  </conditionalFormatting>
  <conditionalFormatting sqref="L17:L19">
    <cfRule type="colorScale" priority="5">
      <colorScale>
        <cfvo type="min"/>
        <cfvo type="max"/>
        <color rgb="FFFCFCFF"/>
        <color rgb="FF63BE7B"/>
      </colorScale>
    </cfRule>
  </conditionalFormatting>
  <conditionalFormatting sqref="L21:L23">
    <cfRule type="colorScale" priority="4">
      <colorScale>
        <cfvo type="min"/>
        <cfvo type="max"/>
        <color rgb="FFFCFCFF"/>
        <color rgb="FF63BE7B"/>
      </colorScale>
    </cfRule>
  </conditionalFormatting>
  <conditionalFormatting sqref="L25:L27">
    <cfRule type="colorScale" priority="3">
      <colorScale>
        <cfvo type="min"/>
        <cfvo type="max"/>
        <color rgb="FFFCFCFF"/>
        <color rgb="FF63BE7B"/>
      </colorScale>
    </cfRule>
  </conditionalFormatting>
  <conditionalFormatting sqref="L29:L31">
    <cfRule type="colorScale" priority="2">
      <colorScale>
        <cfvo type="min"/>
        <cfvo type="max"/>
        <color rgb="FFFCFCFF"/>
        <color rgb="FF63BE7B"/>
      </colorScale>
    </cfRule>
  </conditionalFormatting>
  <conditionalFormatting sqref="L33:L35">
    <cfRule type="colorScale" priority="1">
      <colorScale>
        <cfvo type="min"/>
        <cfvo type="max"/>
        <color rgb="FFFCFCFF"/>
        <color rgb="FF63BE7B"/>
      </colorScale>
    </cfRule>
  </conditionalFormatting>
  <conditionalFormatting sqref="N13:N15">
    <cfRule type="colorScale" priority="24">
      <colorScale>
        <cfvo type="min"/>
        <cfvo type="max"/>
        <color rgb="FFFCFCFF"/>
        <color rgb="FF63BE7B"/>
      </colorScale>
    </cfRule>
  </conditionalFormatting>
  <conditionalFormatting sqref="N17:N19">
    <cfRule type="colorScale" priority="23">
      <colorScale>
        <cfvo type="min"/>
        <cfvo type="max"/>
        <color rgb="FFFCFCFF"/>
        <color rgb="FF63BE7B"/>
      </colorScale>
    </cfRule>
  </conditionalFormatting>
  <conditionalFormatting sqref="N21:N23">
    <cfRule type="colorScale" priority="22">
      <colorScale>
        <cfvo type="min"/>
        <cfvo type="max"/>
        <color rgb="FFFCFCFF"/>
        <color rgb="FF63BE7B"/>
      </colorScale>
    </cfRule>
  </conditionalFormatting>
  <conditionalFormatting sqref="N25:N27">
    <cfRule type="colorScale" priority="21">
      <colorScale>
        <cfvo type="min"/>
        <cfvo type="max"/>
        <color rgb="FFFCFCFF"/>
        <color rgb="FF63BE7B"/>
      </colorScale>
    </cfRule>
  </conditionalFormatting>
  <conditionalFormatting sqref="N29:N31">
    <cfRule type="colorScale" priority="20">
      <colorScale>
        <cfvo type="min"/>
        <cfvo type="max"/>
        <color rgb="FFFCFCFF"/>
        <color rgb="FF63BE7B"/>
      </colorScale>
    </cfRule>
  </conditionalFormatting>
  <conditionalFormatting sqref="N33:N35">
    <cfRule type="colorScale" priority="7">
      <colorScale>
        <cfvo type="min"/>
        <cfvo type="max"/>
        <color rgb="FFFCFCFF"/>
        <color rgb="FF63BE7B"/>
      </colorScale>
    </cfRule>
  </conditionalFormatting>
  <conditionalFormatting sqref="P13:P15">
    <cfRule type="colorScale" priority="19">
      <colorScale>
        <cfvo type="min"/>
        <cfvo type="max"/>
        <color rgb="FFFCFCFF"/>
        <color rgb="FF63BE7B"/>
      </colorScale>
    </cfRule>
  </conditionalFormatting>
  <conditionalFormatting sqref="P17:P19">
    <cfRule type="colorScale" priority="18">
      <colorScale>
        <cfvo type="min"/>
        <cfvo type="max"/>
        <color rgb="FFFCFCFF"/>
        <color rgb="FF63BE7B"/>
      </colorScale>
    </cfRule>
  </conditionalFormatting>
  <conditionalFormatting sqref="P21:P23">
    <cfRule type="colorScale" priority="17">
      <colorScale>
        <cfvo type="min"/>
        <cfvo type="max"/>
        <color rgb="FFFCFCFF"/>
        <color rgb="FF63BE7B"/>
      </colorScale>
    </cfRule>
  </conditionalFormatting>
  <conditionalFormatting sqref="P25:P27">
    <cfRule type="colorScale" priority="16">
      <colorScale>
        <cfvo type="min"/>
        <cfvo type="max"/>
        <color rgb="FFFCFCFF"/>
        <color rgb="FF63BE7B"/>
      </colorScale>
    </cfRule>
  </conditionalFormatting>
  <conditionalFormatting sqref="P29:P31">
    <cfRule type="colorScale" priority="15">
      <colorScale>
        <cfvo type="min"/>
        <cfvo type="max"/>
        <color rgb="FFFCFCFF"/>
        <color rgb="FF63BE7B"/>
      </colorScale>
    </cfRule>
  </conditionalFormatting>
  <conditionalFormatting sqref="P33:P35">
    <cfRule type="colorScale" priority="8">
      <colorScale>
        <cfvo type="min"/>
        <cfvo type="max"/>
        <color rgb="FFFCFCFF"/>
        <color rgb="FF63BE7B"/>
      </colorScale>
    </cfRule>
  </conditionalFormatting>
  <conditionalFormatting sqref="R13:R15">
    <cfRule type="colorScale" priority="14">
      <colorScale>
        <cfvo type="min"/>
        <cfvo type="max"/>
        <color rgb="FFFCFCFF"/>
        <color rgb="FF63BE7B"/>
      </colorScale>
    </cfRule>
  </conditionalFormatting>
  <conditionalFormatting sqref="R17:R19">
    <cfRule type="colorScale" priority="13">
      <colorScale>
        <cfvo type="min"/>
        <cfvo type="max"/>
        <color rgb="FFFCFCFF"/>
        <color rgb="FF63BE7B"/>
      </colorScale>
    </cfRule>
  </conditionalFormatting>
  <conditionalFormatting sqref="R21:R23">
    <cfRule type="colorScale" priority="12">
      <colorScale>
        <cfvo type="min"/>
        <cfvo type="max"/>
        <color rgb="FFFCFCFF"/>
        <color rgb="FF63BE7B"/>
      </colorScale>
    </cfRule>
  </conditionalFormatting>
  <conditionalFormatting sqref="R25:R27">
    <cfRule type="colorScale" priority="11">
      <colorScale>
        <cfvo type="min"/>
        <cfvo type="max"/>
        <color rgb="FFFCFCFF"/>
        <color rgb="FF63BE7B"/>
      </colorScale>
    </cfRule>
  </conditionalFormatting>
  <conditionalFormatting sqref="R29:R31">
    <cfRule type="colorScale" priority="10">
      <colorScale>
        <cfvo type="min"/>
        <cfvo type="max"/>
        <color rgb="FFFCFCFF"/>
        <color rgb="FF63BE7B"/>
      </colorScale>
    </cfRule>
  </conditionalFormatting>
  <conditionalFormatting sqref="R33:R35">
    <cfRule type="colorScale" priority="9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7A4E4B74-A453-42CF-A7B0-F179926744A8}"/>
  </hyperlinks>
  <pageMargins left="0.7" right="0.7" top="0.75" bottom="0.75" header="0.3" footer="0.3"/>
  <pageSetup paperSize="9" scale="49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9509-AD4F-4591-8206-3CA4C02E1EA2}">
  <sheetPr codeName="Hoja4">
    <tabColor rgb="FF007B5F"/>
    <pageSetUpPr fitToPage="1"/>
  </sheetPr>
  <dimension ref="A1:AE950"/>
  <sheetViews>
    <sheetView showGridLines="0" tabSelected="1" view="pageBreakPreview" topLeftCell="A7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6.42578125" customWidth="1"/>
    <col min="6" max="6" width="14.28515625" hidden="1" customWidth="1"/>
    <col min="7" max="8" width="7.42578125" customWidth="1"/>
    <col min="9" max="9" width="8.7109375" customWidth="1"/>
    <col min="10" max="11" width="7.42578125" customWidth="1"/>
    <col min="12" max="12" width="9.140625" customWidth="1"/>
    <col min="13" max="14" width="7.42578125" customWidth="1"/>
    <col min="15" max="15" width="8.7109375" customWidth="1"/>
    <col min="16" max="16" width="7.42578125" customWidth="1"/>
    <col min="17" max="17" width="9.140625" customWidth="1"/>
    <col min="18" max="33" width="7.42578125" customWidth="1"/>
    <col min="34" max="39" width="8.5703125" customWidth="1"/>
  </cols>
  <sheetData>
    <row r="1" spans="1:31" ht="10.5" customHeight="1" x14ac:dyDescent="0.2"/>
    <row r="2" spans="1:31" ht="10.5" customHeight="1" x14ac:dyDescent="0.2">
      <c r="B2" s="1" t="s">
        <v>0</v>
      </c>
      <c r="C2" s="1"/>
      <c r="D2" s="1"/>
      <c r="E2" s="1"/>
      <c r="F2" s="1"/>
    </row>
    <row r="3" spans="1:31" ht="10.5" customHeight="1" x14ac:dyDescent="0.2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31" ht="10.5" customHeight="1" x14ac:dyDescent="0.2">
      <c r="A4" s="3"/>
      <c r="B4" s="4"/>
      <c r="C4" s="4"/>
      <c r="D4" s="4"/>
      <c r="E4" s="4"/>
      <c r="F4" s="4"/>
      <c r="J4" s="5" t="s">
        <v>1</v>
      </c>
      <c r="K4" s="5" t="s">
        <v>1</v>
      </c>
      <c r="L4" s="5"/>
      <c r="M4" s="5" t="s">
        <v>1</v>
      </c>
      <c r="N4" s="5" t="s">
        <v>1</v>
      </c>
      <c r="O4" s="5" t="s">
        <v>1</v>
      </c>
      <c r="P4" s="5" t="s">
        <v>1</v>
      </c>
      <c r="Q4" s="5" t="s">
        <v>1</v>
      </c>
      <c r="R4" s="4"/>
      <c r="S4" s="46"/>
      <c r="T4" s="4"/>
      <c r="U4" s="4"/>
    </row>
    <row r="5" spans="1:31" x14ac:dyDescent="0.2">
      <c r="A5" s="460" t="s">
        <v>86</v>
      </c>
    </row>
    <row r="6" spans="1:31" ht="10.5" customHeight="1" x14ac:dyDescent="0.2">
      <c r="A6" s="3"/>
      <c r="B6" s="4"/>
      <c r="C6" s="4"/>
      <c r="D6" s="4"/>
      <c r="E6" s="4"/>
      <c r="F6" s="4"/>
      <c r="G6" s="5"/>
      <c r="H6" s="5"/>
      <c r="I6" s="5"/>
      <c r="J6" s="5"/>
      <c r="K6" s="6"/>
      <c r="L6" s="5"/>
      <c r="M6" s="5"/>
      <c r="N6" s="5"/>
      <c r="O6" s="5"/>
      <c r="P6" s="5"/>
      <c r="Q6" s="7"/>
    </row>
    <row r="7" spans="1:31" ht="10.5" customHeight="1" thickBot="1" x14ac:dyDescent="0.25">
      <c r="A7" s="3"/>
      <c r="B7" s="4"/>
      <c r="C7" s="4"/>
      <c r="D7" s="4"/>
      <c r="E7" s="4"/>
      <c r="F7" s="4"/>
      <c r="G7" s="8"/>
      <c r="H7" s="8"/>
      <c r="I7" s="8"/>
      <c r="J7" s="8"/>
      <c r="K7" s="8"/>
      <c r="L7" s="8"/>
      <c r="M7" s="8"/>
      <c r="N7" s="8"/>
      <c r="O7" s="8"/>
      <c r="P7" s="8"/>
      <c r="Q7" s="7"/>
    </row>
    <row r="8" spans="1:31" ht="15" customHeight="1" thickBot="1" x14ac:dyDescent="0.25">
      <c r="B8" s="463" t="s">
        <v>40</v>
      </c>
      <c r="C8" s="464"/>
      <c r="D8" s="464"/>
      <c r="E8" s="464"/>
      <c r="F8" s="464"/>
      <c r="G8" s="473" t="s">
        <v>4</v>
      </c>
      <c r="H8" s="473"/>
      <c r="I8" s="473"/>
      <c r="J8" s="473" t="s">
        <v>5</v>
      </c>
      <c r="K8" s="473"/>
      <c r="L8" s="473"/>
      <c r="M8" s="473" t="s">
        <v>6</v>
      </c>
      <c r="N8" s="473"/>
      <c r="O8" s="473"/>
      <c r="P8" s="473" t="s">
        <v>7</v>
      </c>
      <c r="Q8" s="474"/>
      <c r="S8" s="47"/>
      <c r="T8" s="48"/>
      <c r="U8" s="48"/>
      <c r="V8" s="48"/>
      <c r="W8" s="49"/>
      <c r="X8" s="49"/>
      <c r="Y8" s="49"/>
      <c r="Z8" s="49"/>
      <c r="AA8" s="49"/>
      <c r="AB8" s="49"/>
      <c r="AC8" s="49"/>
      <c r="AD8" s="49"/>
      <c r="AE8" s="49"/>
    </row>
    <row r="9" spans="1:31" ht="15" customHeight="1" thickBot="1" x14ac:dyDescent="0.25">
      <c r="B9" s="466"/>
      <c r="C9" s="484"/>
      <c r="D9" s="484"/>
      <c r="E9" s="484"/>
      <c r="F9" s="484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9"/>
      <c r="R9" s="12"/>
      <c r="S9" s="47"/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</row>
    <row r="10" spans="1:31" ht="15" customHeight="1" thickBot="1" x14ac:dyDescent="0.25">
      <c r="B10" s="466"/>
      <c r="C10" s="484"/>
      <c r="D10" s="484"/>
      <c r="E10" s="484"/>
      <c r="F10" s="484"/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9"/>
      <c r="R10" s="12"/>
      <c r="S10" s="47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</row>
    <row r="11" spans="1:31" ht="15" customHeight="1" x14ac:dyDescent="0.2">
      <c r="B11" s="467"/>
      <c r="C11" s="485"/>
      <c r="D11" s="485"/>
      <c r="E11" s="485"/>
      <c r="F11" s="485"/>
      <c r="G11" s="21" t="s">
        <v>8</v>
      </c>
      <c r="H11" s="21" t="s">
        <v>63</v>
      </c>
      <c r="I11" s="21" t="s">
        <v>10</v>
      </c>
      <c r="J11" s="21" t="s">
        <v>8</v>
      </c>
      <c r="K11" s="21" t="s">
        <v>63</v>
      </c>
      <c r="L11" s="21" t="s">
        <v>10</v>
      </c>
      <c r="M11" s="21" t="s">
        <v>8</v>
      </c>
      <c r="N11" s="21" t="s">
        <v>63</v>
      </c>
      <c r="O11" s="21" t="s">
        <v>10</v>
      </c>
      <c r="P11" s="21" t="s">
        <v>8</v>
      </c>
      <c r="Q11" s="22" t="s">
        <v>10</v>
      </c>
      <c r="R11" s="12"/>
      <c r="S11" s="47"/>
      <c r="T11" s="48"/>
      <c r="U11" s="48"/>
      <c r="V11" s="48"/>
      <c r="W11" s="49"/>
      <c r="X11" s="49"/>
      <c r="Y11" s="49"/>
      <c r="Z11" s="49"/>
      <c r="AA11" s="49"/>
      <c r="AB11" s="49"/>
      <c r="AC11" s="49"/>
      <c r="AD11" s="49"/>
      <c r="AE11" s="49"/>
    </row>
    <row r="12" spans="1:31" s="56" customFormat="1" ht="30" customHeight="1" x14ac:dyDescent="0.2">
      <c r="A12" s="50"/>
      <c r="B12" s="481" t="s">
        <v>43</v>
      </c>
      <c r="C12" s="482"/>
      <c r="D12" s="482"/>
      <c r="E12" s="482"/>
      <c r="F12" s="483"/>
      <c r="G12" s="51">
        <v>386</v>
      </c>
      <c r="H12" s="52">
        <f>G12/$P12</f>
        <v>0.91469194312796209</v>
      </c>
      <c r="I12" s="52">
        <f>G12/G$17</f>
        <v>8.7807097361237485E-2</v>
      </c>
      <c r="J12" s="51">
        <v>28</v>
      </c>
      <c r="K12" s="52">
        <f t="shared" ref="K12:K16" si="0">J12/$P12</f>
        <v>6.6350710900473939E-2</v>
      </c>
      <c r="L12" s="52">
        <f>J12/$J$17</f>
        <v>2.358887952822241E-2</v>
      </c>
      <c r="M12" s="51">
        <v>8</v>
      </c>
      <c r="N12" s="52">
        <f t="shared" ref="N12:N17" si="1">M12/$P12</f>
        <v>1.8957345971563982E-2</v>
      </c>
      <c r="O12" s="52">
        <f t="shared" ref="O12:O17" si="2">M12/M$17</f>
        <v>4.2553191489361701E-2</v>
      </c>
      <c r="P12" s="51">
        <f>G12+J12+M12</f>
        <v>422</v>
      </c>
      <c r="Q12" s="53">
        <f t="shared" ref="Q12:Q17" si="3">P12/$P$17</f>
        <v>7.3124241899150927E-2</v>
      </c>
      <c r="R12" s="50"/>
      <c r="S12" s="54"/>
      <c r="T12" s="55"/>
      <c r="U12" s="54"/>
      <c r="V12" s="55"/>
      <c r="W12" s="54"/>
      <c r="X12" s="55"/>
      <c r="Y12" s="54"/>
    </row>
    <row r="13" spans="1:31" s="56" customFormat="1" ht="30" customHeight="1" x14ac:dyDescent="0.2">
      <c r="A13" s="50"/>
      <c r="B13" s="475" t="s">
        <v>44</v>
      </c>
      <c r="C13" s="476"/>
      <c r="D13" s="476"/>
      <c r="E13" s="476"/>
      <c r="F13" s="477"/>
      <c r="G13" s="57">
        <v>144</v>
      </c>
      <c r="H13" s="58">
        <f t="shared" ref="H13:H16" si="4">G13/$P13</f>
        <v>0.68246445497630337</v>
      </c>
      <c r="I13" s="58">
        <f>G13/G$17</f>
        <v>3.2757051865332121E-2</v>
      </c>
      <c r="J13" s="57">
        <v>62</v>
      </c>
      <c r="K13" s="58">
        <f>J13/$P13</f>
        <v>0.29383886255924169</v>
      </c>
      <c r="L13" s="58">
        <f>J13/$J$17</f>
        <v>5.2232518955349617E-2</v>
      </c>
      <c r="M13" s="57">
        <v>5</v>
      </c>
      <c r="N13" s="58">
        <f>M13/$P13</f>
        <v>2.3696682464454975E-2</v>
      </c>
      <c r="O13" s="58">
        <f>M13/M$17</f>
        <v>2.6595744680851064E-2</v>
      </c>
      <c r="P13" s="57">
        <f>G13+J13+M13</f>
        <v>211</v>
      </c>
      <c r="Q13" s="59">
        <f>P13/$P$17</f>
        <v>3.6562120949575463E-2</v>
      </c>
      <c r="R13" s="50"/>
      <c r="S13" s="54"/>
      <c r="T13" s="60"/>
      <c r="U13" s="54"/>
      <c r="V13" s="55"/>
      <c r="W13" s="61"/>
      <c r="X13" s="60"/>
      <c r="Y13" s="61"/>
    </row>
    <row r="14" spans="1:31" s="56" customFormat="1" ht="30" customHeight="1" x14ac:dyDescent="0.2">
      <c r="A14" s="50"/>
      <c r="B14" s="475" t="s">
        <v>46</v>
      </c>
      <c r="C14" s="476"/>
      <c r="D14" s="476"/>
      <c r="E14" s="476"/>
      <c r="F14" s="477"/>
      <c r="G14" s="57">
        <v>623</v>
      </c>
      <c r="H14" s="58">
        <f t="shared" si="4"/>
        <v>0.75515151515151513</v>
      </c>
      <c r="I14" s="58">
        <f t="shared" ref="I14:I16" si="5">G14/G$17</f>
        <v>0.14171974522292993</v>
      </c>
      <c r="J14" s="57">
        <v>163</v>
      </c>
      <c r="K14" s="58">
        <f t="shared" si="0"/>
        <v>0.19757575757575757</v>
      </c>
      <c r="L14" s="58">
        <f t="shared" ref="L14:L17" si="6">J14/$J$17</f>
        <v>0.13732097725358045</v>
      </c>
      <c r="M14" s="57">
        <v>39</v>
      </c>
      <c r="N14" s="58">
        <f t="shared" si="1"/>
        <v>4.7272727272727272E-2</v>
      </c>
      <c r="O14" s="58">
        <f t="shared" si="2"/>
        <v>0.20744680851063829</v>
      </c>
      <c r="P14" s="57">
        <f>G14+J14+M14</f>
        <v>825</v>
      </c>
      <c r="Q14" s="59">
        <f t="shared" si="3"/>
        <v>0.14295616011089932</v>
      </c>
      <c r="R14" s="50"/>
      <c r="S14" s="54"/>
      <c r="T14" s="55"/>
      <c r="U14" s="54"/>
      <c r="V14" s="55"/>
      <c r="W14" s="54"/>
      <c r="X14" s="55"/>
      <c r="Y14" s="54"/>
    </row>
    <row r="15" spans="1:31" s="56" customFormat="1" ht="30" customHeight="1" x14ac:dyDescent="0.2">
      <c r="A15" s="50"/>
      <c r="B15" s="475" t="s">
        <v>47</v>
      </c>
      <c r="C15" s="476"/>
      <c r="D15" s="476"/>
      <c r="E15" s="476"/>
      <c r="F15" s="477"/>
      <c r="G15" s="57">
        <v>2134</v>
      </c>
      <c r="H15" s="58">
        <f t="shared" si="4"/>
        <v>0.9535299374441466</v>
      </c>
      <c r="I15" s="58">
        <f t="shared" si="5"/>
        <v>0.4854413102820746</v>
      </c>
      <c r="J15" s="57">
        <v>68</v>
      </c>
      <c r="K15" s="58">
        <f t="shared" si="0"/>
        <v>3.038427167113494E-2</v>
      </c>
      <c r="L15" s="58">
        <f t="shared" si="6"/>
        <v>5.7287278854254421E-2</v>
      </c>
      <c r="M15" s="57">
        <v>36</v>
      </c>
      <c r="N15" s="58">
        <f t="shared" si="1"/>
        <v>1.6085790884718499E-2</v>
      </c>
      <c r="O15" s="58">
        <f t="shared" si="2"/>
        <v>0.19148936170212766</v>
      </c>
      <c r="P15" s="57">
        <f>G15+J15+M15</f>
        <v>2238</v>
      </c>
      <c r="Q15" s="59">
        <f t="shared" si="3"/>
        <v>0.38780107433720323</v>
      </c>
      <c r="R15" s="50"/>
      <c r="S15" s="54"/>
      <c r="T15" s="55"/>
      <c r="U15" s="54"/>
      <c r="V15" s="55"/>
      <c r="W15" s="54"/>
      <c r="X15" s="55"/>
      <c r="Y15" s="54"/>
    </row>
    <row r="16" spans="1:31" s="56" customFormat="1" ht="30" customHeight="1" x14ac:dyDescent="0.2">
      <c r="A16" s="50"/>
      <c r="B16" s="478" t="s">
        <v>48</v>
      </c>
      <c r="C16" s="479"/>
      <c r="D16" s="479"/>
      <c r="E16" s="479"/>
      <c r="F16" s="480"/>
      <c r="G16" s="57">
        <v>1109</v>
      </c>
      <c r="H16" s="58">
        <f t="shared" si="4"/>
        <v>0.53445783132530122</v>
      </c>
      <c r="I16" s="58">
        <f t="shared" si="5"/>
        <v>0.25227479526842583</v>
      </c>
      <c r="J16" s="57">
        <v>866</v>
      </c>
      <c r="K16" s="58">
        <f t="shared" si="0"/>
        <v>0.41734939759036144</v>
      </c>
      <c r="L16" s="58">
        <f t="shared" si="6"/>
        <v>0.72957034540859311</v>
      </c>
      <c r="M16" s="57">
        <v>100</v>
      </c>
      <c r="N16" s="58">
        <f t="shared" si="1"/>
        <v>4.8192771084337352E-2</v>
      </c>
      <c r="O16" s="58">
        <f t="shared" si="2"/>
        <v>0.53191489361702127</v>
      </c>
      <c r="P16" s="57">
        <f>G16+J16+M16</f>
        <v>2075</v>
      </c>
      <c r="Q16" s="59">
        <f t="shared" si="3"/>
        <v>0.35955640270317102</v>
      </c>
      <c r="R16" s="50"/>
      <c r="S16" s="54"/>
      <c r="T16" s="55"/>
      <c r="U16" s="54"/>
      <c r="V16" s="55"/>
      <c r="W16" s="54"/>
      <c r="X16" s="55"/>
      <c r="Y16" s="54"/>
    </row>
    <row r="17" spans="2:26" s="56" customFormat="1" ht="24.95" customHeight="1" thickBot="1" x14ac:dyDescent="0.25">
      <c r="B17" s="470" t="s">
        <v>29</v>
      </c>
      <c r="C17" s="471"/>
      <c r="D17" s="471"/>
      <c r="E17" s="471"/>
      <c r="F17" s="472"/>
      <c r="G17" s="62">
        <f>SUM(G12:G16)</f>
        <v>4396</v>
      </c>
      <c r="H17" s="63">
        <f>G17/$P17</f>
        <v>0.76173973314850107</v>
      </c>
      <c r="I17" s="63">
        <f>G17/G$17</f>
        <v>1</v>
      </c>
      <c r="J17" s="62">
        <f>SUM(J12:J16)</f>
        <v>1187</v>
      </c>
      <c r="K17" s="63">
        <f>J17/$P17</f>
        <v>0.2056835903656212</v>
      </c>
      <c r="L17" s="63">
        <f t="shared" si="6"/>
        <v>1</v>
      </c>
      <c r="M17" s="62">
        <f>SUM(M12:M16)</f>
        <v>188</v>
      </c>
      <c r="N17" s="63">
        <f t="shared" si="1"/>
        <v>3.2576676485877663E-2</v>
      </c>
      <c r="O17" s="63">
        <f t="shared" si="2"/>
        <v>1</v>
      </c>
      <c r="P17" s="62">
        <f>SUM(P12:P16)</f>
        <v>5771</v>
      </c>
      <c r="Q17" s="64">
        <f t="shared" si="3"/>
        <v>1</v>
      </c>
      <c r="R17" s="50"/>
      <c r="U17" s="54"/>
      <c r="V17" s="55"/>
    </row>
    <row r="18" spans="2:26" ht="15" customHeight="1" x14ac:dyDescent="0.2">
      <c r="B18" s="65" t="s">
        <v>133</v>
      </c>
      <c r="K18" s="15"/>
      <c r="L18" s="15"/>
      <c r="M18" s="15"/>
      <c r="N18" s="15"/>
      <c r="O18" s="15"/>
      <c r="P18" s="15"/>
      <c r="U18" s="54"/>
      <c r="V18" s="55"/>
      <c r="W18" s="12"/>
    </row>
    <row r="19" spans="2:26" ht="15" customHeight="1" x14ac:dyDescent="0.2">
      <c r="B19" s="65" t="s">
        <v>134</v>
      </c>
      <c r="K19" s="17"/>
      <c r="L19" s="17"/>
      <c r="M19" s="17"/>
      <c r="N19" s="17"/>
      <c r="O19" s="17"/>
      <c r="P19" s="17"/>
      <c r="U19" s="54"/>
      <c r="V19" s="55"/>
      <c r="W19" s="12"/>
    </row>
    <row r="20" spans="2:26" ht="10.5" customHeight="1" x14ac:dyDescent="0.2">
      <c r="B20" s="40"/>
      <c r="K20" s="17"/>
      <c r="L20" s="17"/>
      <c r="M20" s="17"/>
      <c r="N20" s="17"/>
      <c r="O20" s="17"/>
      <c r="P20" s="17"/>
      <c r="U20" s="54"/>
      <c r="V20" s="55"/>
      <c r="W20" s="12"/>
    </row>
    <row r="21" spans="2:26" ht="10.5" customHeight="1" x14ac:dyDescent="0.2">
      <c r="K21" s="17"/>
      <c r="L21" s="17"/>
      <c r="M21" s="17"/>
      <c r="N21" s="17"/>
      <c r="O21" s="17"/>
      <c r="P21" s="20"/>
      <c r="U21" s="37"/>
      <c r="V21" s="38"/>
      <c r="W21" s="5"/>
    </row>
    <row r="22" spans="2:26" ht="10.5" customHeight="1" x14ac:dyDescent="0.2">
      <c r="K22" s="17"/>
      <c r="L22" s="17"/>
      <c r="M22" s="17"/>
      <c r="N22" s="17"/>
      <c r="O22" s="17"/>
      <c r="P22" s="17"/>
      <c r="U22" s="37"/>
      <c r="V22" s="38"/>
      <c r="W22" s="5"/>
    </row>
    <row r="23" spans="2:26" ht="10.5" customHeight="1" x14ac:dyDescent="0.2">
      <c r="U23" s="37"/>
      <c r="V23" s="38"/>
      <c r="W23" s="5"/>
    </row>
    <row r="24" spans="2:26" ht="10.5" customHeight="1" x14ac:dyDescent="0.2">
      <c r="U24" s="37"/>
      <c r="V24" s="38"/>
      <c r="W24" s="5"/>
    </row>
    <row r="25" spans="2:26" ht="10.5" customHeight="1" x14ac:dyDescent="0.2">
      <c r="U25" s="37"/>
      <c r="V25" s="38"/>
      <c r="W25" s="5"/>
    </row>
    <row r="26" spans="2:26" ht="10.5" customHeight="1" x14ac:dyDescent="0.2">
      <c r="U26" s="37"/>
      <c r="V26" s="38"/>
      <c r="W26" s="5"/>
    </row>
    <row r="27" spans="2:26" ht="10.5" customHeight="1" x14ac:dyDescent="0.2">
      <c r="U27" s="37"/>
      <c r="V27" s="38"/>
      <c r="W27" s="5"/>
    </row>
    <row r="28" spans="2:26" ht="10.5" customHeight="1" x14ac:dyDescent="0.2">
      <c r="U28" s="37"/>
      <c r="V28" s="38"/>
      <c r="W28" s="5"/>
    </row>
    <row r="29" spans="2:26" ht="10.5" customHeight="1" x14ac:dyDescent="0.2">
      <c r="U29" s="37"/>
      <c r="V29" s="38"/>
      <c r="W29" s="5"/>
      <c r="Z29">
        <v>0</v>
      </c>
    </row>
    <row r="30" spans="2:26" ht="10.5" customHeight="1" x14ac:dyDescent="0.2">
      <c r="U30" s="37"/>
      <c r="V30" s="38"/>
      <c r="W30" s="5"/>
    </row>
    <row r="31" spans="2:26" ht="10.5" customHeight="1" x14ac:dyDescent="0.2">
      <c r="U31" s="37"/>
      <c r="V31" s="38"/>
      <c r="W31" s="5"/>
    </row>
    <row r="32" spans="2:26" ht="10.5" customHeight="1" x14ac:dyDescent="0.2">
      <c r="U32" s="37"/>
      <c r="V32" s="38"/>
      <c r="W32" s="5"/>
    </row>
    <row r="33" spans="21:23" ht="10.5" customHeight="1" x14ac:dyDescent="0.2">
      <c r="U33" s="37"/>
      <c r="V33" s="38"/>
      <c r="W33" s="5"/>
    </row>
    <row r="34" spans="21:23" ht="10.5" customHeight="1" x14ac:dyDescent="0.2">
      <c r="U34" s="37"/>
      <c r="V34" s="38"/>
      <c r="W34" s="5"/>
    </row>
    <row r="35" spans="21:23" ht="10.5" customHeight="1" x14ac:dyDescent="0.2">
      <c r="U35" s="37"/>
      <c r="V35" s="38"/>
      <c r="W35" s="5"/>
    </row>
    <row r="36" spans="21:23" ht="10.5" customHeight="1" x14ac:dyDescent="0.2">
      <c r="U36" s="37"/>
      <c r="V36" s="38"/>
      <c r="W36" s="5"/>
    </row>
    <row r="37" spans="21:23" ht="10.5" customHeight="1" x14ac:dyDescent="0.2">
      <c r="U37" s="37"/>
      <c r="V37" s="38"/>
      <c r="W37" s="5"/>
    </row>
    <row r="38" spans="21:23" ht="10.5" customHeight="1" x14ac:dyDescent="0.2">
      <c r="U38" s="37"/>
      <c r="V38" s="38"/>
      <c r="W38" s="5"/>
    </row>
    <row r="39" spans="21:23" ht="10.5" customHeight="1" x14ac:dyDescent="0.2">
      <c r="U39" s="37"/>
      <c r="V39" s="38"/>
      <c r="W39" s="5"/>
    </row>
    <row r="40" spans="21:23" ht="10.5" customHeight="1" x14ac:dyDescent="0.2">
      <c r="U40" s="37"/>
      <c r="V40" s="38"/>
      <c r="W40" s="5"/>
    </row>
    <row r="41" spans="21:23" ht="10.5" customHeight="1" x14ac:dyDescent="0.2">
      <c r="U41" s="37"/>
      <c r="V41" s="38"/>
      <c r="W41" s="5"/>
    </row>
    <row r="42" spans="21:23" ht="10.5" customHeight="1" x14ac:dyDescent="0.2">
      <c r="U42" s="37"/>
      <c r="V42" s="38"/>
      <c r="W42" s="5"/>
    </row>
    <row r="43" spans="21:23" ht="10.5" customHeight="1" x14ac:dyDescent="0.2">
      <c r="U43" s="37"/>
      <c r="V43" s="38"/>
      <c r="W43" s="5"/>
    </row>
    <row r="44" spans="21:23" ht="10.5" customHeight="1" x14ac:dyDescent="0.2">
      <c r="U44" s="37"/>
      <c r="V44" s="38"/>
      <c r="W44" s="5"/>
    </row>
    <row r="45" spans="21:23" ht="10.5" customHeight="1" x14ac:dyDescent="0.2">
      <c r="U45" s="37"/>
      <c r="V45" s="38"/>
      <c r="W45" s="5"/>
    </row>
    <row r="46" spans="21:23" ht="10.5" customHeight="1" x14ac:dyDescent="0.2">
      <c r="U46" s="37"/>
      <c r="V46" s="38"/>
      <c r="W46" s="5"/>
    </row>
    <row r="47" spans="21:23" ht="10.5" customHeight="1" x14ac:dyDescent="0.2">
      <c r="U47" s="37"/>
      <c r="V47" s="38"/>
      <c r="W47" s="5"/>
    </row>
    <row r="48" spans="21:23" ht="10.5" customHeight="1" x14ac:dyDescent="0.2">
      <c r="U48" s="37"/>
      <c r="V48" s="38"/>
      <c r="W48" s="5"/>
    </row>
    <row r="49" spans="2:23" ht="10.5" customHeight="1" x14ac:dyDescent="0.2">
      <c r="U49" s="37"/>
      <c r="V49" s="38"/>
      <c r="W49" s="5"/>
    </row>
    <row r="50" spans="2:23" ht="10.5" customHeight="1" x14ac:dyDescent="0.2">
      <c r="U50" s="37"/>
      <c r="V50" s="38"/>
      <c r="W50" s="5"/>
    </row>
    <row r="51" spans="2:23" ht="10.5" customHeight="1" x14ac:dyDescent="0.2">
      <c r="U51" s="37"/>
      <c r="V51" s="38"/>
      <c r="W51" s="5"/>
    </row>
    <row r="52" spans="2:23" ht="10.5" customHeight="1" x14ac:dyDescent="0.2">
      <c r="U52" s="37"/>
      <c r="V52" s="38"/>
      <c r="W52" s="5"/>
    </row>
    <row r="53" spans="2:23" ht="10.5" customHeight="1" x14ac:dyDescent="0.2">
      <c r="R53" s="38"/>
      <c r="S53" s="5"/>
      <c r="T53" s="38"/>
      <c r="U53" s="5"/>
      <c r="V53" s="38"/>
      <c r="W53" s="5"/>
    </row>
    <row r="54" spans="2:23" ht="10.5" customHeight="1" x14ac:dyDescent="0.2">
      <c r="R54" s="38"/>
      <c r="S54" s="5"/>
      <c r="T54" s="38"/>
      <c r="U54" s="5"/>
      <c r="V54" s="38"/>
      <c r="W54" s="5"/>
    </row>
    <row r="55" spans="2:23" ht="10.5" customHeight="1" x14ac:dyDescent="0.2">
      <c r="B55" s="41"/>
      <c r="G55" s="41"/>
      <c r="J55" s="41"/>
      <c r="M55" s="41"/>
    </row>
    <row r="56" spans="2:23" ht="10.5" customHeight="1" x14ac:dyDescent="0.2">
      <c r="B56" s="41"/>
      <c r="G56" s="41"/>
      <c r="J56" s="41"/>
      <c r="M56" s="41"/>
    </row>
    <row r="57" spans="2:23" ht="10.5" customHeight="1" x14ac:dyDescent="0.2"/>
    <row r="58" spans="2:23" ht="10.5" customHeight="1" x14ac:dyDescent="0.2">
      <c r="B58" s="41"/>
    </row>
    <row r="59" spans="2:23" ht="10.5" customHeight="1" x14ac:dyDescent="0.2">
      <c r="B59" s="41"/>
    </row>
    <row r="60" spans="2:23" ht="10.5" customHeight="1" x14ac:dyDescent="0.2">
      <c r="B60" s="41"/>
    </row>
    <row r="61" spans="2:23" ht="10.5" customHeight="1" x14ac:dyDescent="0.2">
      <c r="B61" s="41"/>
    </row>
    <row r="62" spans="2:23" ht="10.5" customHeight="1" x14ac:dyDescent="0.2">
      <c r="B62" s="41"/>
    </row>
    <row r="63" spans="2:23" ht="10.5" customHeight="1" x14ac:dyDescent="0.2">
      <c r="B63" s="41"/>
      <c r="F63" s="12"/>
      <c r="H63" s="12"/>
      <c r="I63" s="12"/>
    </row>
    <row r="64" spans="2:23" ht="10.5" customHeight="1" x14ac:dyDescent="0.2">
      <c r="B64" s="41"/>
      <c r="F64" s="12"/>
      <c r="H64" s="12"/>
      <c r="I64" s="12"/>
    </row>
    <row r="65" spans="6:9" ht="10.5" customHeight="1" x14ac:dyDescent="0.2">
      <c r="F65" s="12"/>
      <c r="H65" s="12"/>
      <c r="I65" s="12"/>
    </row>
    <row r="66" spans="6:9" ht="10.5" customHeight="1" x14ac:dyDescent="0.2">
      <c r="F66" s="12"/>
      <c r="H66" s="12"/>
      <c r="I66" s="12"/>
    </row>
    <row r="67" spans="6:9" ht="10.5" customHeight="1" x14ac:dyDescent="0.2"/>
    <row r="68" spans="6:9" ht="10.5" customHeight="1" x14ac:dyDescent="0.2"/>
    <row r="69" spans="6:9" ht="10.5" customHeight="1" x14ac:dyDescent="0.2"/>
    <row r="70" spans="6:9" ht="10.5" customHeight="1" x14ac:dyDescent="0.2"/>
    <row r="71" spans="6:9" ht="10.5" customHeight="1" x14ac:dyDescent="0.2"/>
    <row r="72" spans="6:9" ht="10.5" customHeight="1" x14ac:dyDescent="0.2"/>
    <row r="73" spans="6:9" ht="10.5" customHeight="1" x14ac:dyDescent="0.2"/>
    <row r="74" spans="6:9" ht="10.5" customHeight="1" x14ac:dyDescent="0.2"/>
    <row r="75" spans="6:9" ht="10.5" customHeight="1" x14ac:dyDescent="0.2"/>
    <row r="76" spans="6:9" ht="10.5" customHeight="1" x14ac:dyDescent="0.2"/>
    <row r="77" spans="6:9" ht="10.5" customHeight="1" x14ac:dyDescent="0.2"/>
    <row r="78" spans="6:9" ht="10.5" customHeight="1" x14ac:dyDescent="0.2"/>
    <row r="79" spans="6:9" ht="10.5" customHeight="1" x14ac:dyDescent="0.2"/>
    <row r="80" spans="6:9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</sheetData>
  <mergeCells count="11">
    <mergeCell ref="B17:F17"/>
    <mergeCell ref="P8:Q10"/>
    <mergeCell ref="B13:F13"/>
    <mergeCell ref="B14:F14"/>
    <mergeCell ref="B15:F15"/>
    <mergeCell ref="B16:F16"/>
    <mergeCell ref="B12:F12"/>
    <mergeCell ref="B8:F11"/>
    <mergeCell ref="G8:I10"/>
    <mergeCell ref="J8:L10"/>
    <mergeCell ref="M8:O10"/>
  </mergeCells>
  <conditionalFormatting sqref="H12:H16">
    <cfRule type="colorScale" priority="8">
      <colorScale>
        <cfvo type="min"/>
        <cfvo type="max"/>
        <color rgb="FFFCFCFF"/>
        <color rgb="FF63BE7B"/>
      </colorScale>
    </cfRule>
  </conditionalFormatting>
  <conditionalFormatting sqref="I12:I16">
    <cfRule type="colorScale" priority="7">
      <colorScale>
        <cfvo type="min"/>
        <cfvo type="max"/>
        <color rgb="FFFCFCFF"/>
        <color rgb="FF63BE7B"/>
      </colorScale>
    </cfRule>
  </conditionalFormatting>
  <conditionalFormatting sqref="K12:K16">
    <cfRule type="colorScale" priority="6">
      <colorScale>
        <cfvo type="min"/>
        <cfvo type="max"/>
        <color rgb="FFFCFCFF"/>
        <color rgb="FF63BE7B"/>
      </colorScale>
    </cfRule>
  </conditionalFormatting>
  <conditionalFormatting sqref="L12:L16">
    <cfRule type="colorScale" priority="5">
      <colorScale>
        <cfvo type="min"/>
        <cfvo type="max"/>
        <color rgb="FFFCFCFF"/>
        <color rgb="FF63BE7B"/>
      </colorScale>
    </cfRule>
  </conditionalFormatting>
  <conditionalFormatting sqref="N12:N16">
    <cfRule type="colorScale" priority="4">
      <colorScale>
        <cfvo type="min"/>
        <cfvo type="max"/>
        <color rgb="FFFCFCFF"/>
        <color rgb="FF63BE7B"/>
      </colorScale>
    </cfRule>
  </conditionalFormatting>
  <conditionalFormatting sqref="O12:O16">
    <cfRule type="colorScale" priority="3">
      <colorScale>
        <cfvo type="min"/>
        <cfvo type="max"/>
        <color rgb="FFFCFCFF"/>
        <color rgb="FF63BE7B"/>
      </colorScale>
    </cfRule>
  </conditionalFormatting>
  <conditionalFormatting sqref="Q12:Q16">
    <cfRule type="colorScale" priority="2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071583F8-A957-4EE9-B05C-2922F6DFD671}"/>
  </hyperlinks>
  <pageMargins left="0.7" right="0.7" top="0.75" bottom="0.75" header="0.3" footer="0.3"/>
  <pageSetup paperSize="9" scale="67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F2FC2-90B9-46EF-A9B2-0774996A8155}">
  <sheetPr codeName="Hoja5">
    <tabColor theme="4" tint="0.39997558519241921"/>
    <pageSetUpPr fitToPage="1"/>
  </sheetPr>
  <dimension ref="A1:Z1001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9.140625" customWidth="1"/>
    <col min="6" max="6" width="14.28515625" hidden="1" customWidth="1"/>
    <col min="7" max="8" width="12.42578125" customWidth="1"/>
    <col min="9" max="9" width="8.7109375" customWidth="1"/>
    <col min="10" max="11" width="7.42578125" customWidth="1"/>
    <col min="12" max="12" width="9.140625" customWidth="1"/>
    <col min="13" max="14" width="7.42578125" customWidth="1"/>
    <col min="15" max="15" width="8.7109375" customWidth="1"/>
    <col min="16" max="16" width="7.42578125" customWidth="1"/>
    <col min="17" max="17" width="9.140625" customWidth="1"/>
    <col min="18" max="33" width="7.42578125" customWidth="1"/>
    <col min="34" max="39" width="8.5703125" customWidth="1"/>
  </cols>
  <sheetData>
    <row r="1" spans="1:22" ht="10.5" customHeight="1" x14ac:dyDescent="0.2"/>
    <row r="2" spans="1:22" ht="10.5" customHeight="1" x14ac:dyDescent="0.2">
      <c r="B2" s="1" t="s">
        <v>0</v>
      </c>
      <c r="C2" s="1"/>
      <c r="D2" s="1"/>
      <c r="E2" s="1"/>
      <c r="F2" s="1"/>
    </row>
    <row r="3" spans="1:22" ht="10.5" customHeight="1" x14ac:dyDescent="0.2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22" x14ac:dyDescent="0.2">
      <c r="A4" s="460" t="s">
        <v>87</v>
      </c>
    </row>
    <row r="5" spans="1:22" ht="10.5" customHeight="1" x14ac:dyDescent="0.2">
      <c r="A5" s="3"/>
      <c r="B5" s="4"/>
      <c r="C5" s="4"/>
      <c r="D5" s="4"/>
      <c r="E5" s="4"/>
      <c r="F5" s="4"/>
      <c r="J5" s="5"/>
      <c r="K5" s="5"/>
      <c r="L5" s="5"/>
      <c r="M5" s="5"/>
      <c r="N5" s="5"/>
      <c r="O5" s="5"/>
      <c r="P5" s="5"/>
      <c r="Q5" s="5"/>
      <c r="R5" s="4"/>
      <c r="S5" s="46"/>
      <c r="T5" s="4"/>
      <c r="U5" s="4"/>
    </row>
    <row r="6" spans="1:22" ht="10.5" customHeight="1" x14ac:dyDescent="0.2">
      <c r="A6" s="3"/>
      <c r="B6" s="4"/>
      <c r="C6" s="4"/>
      <c r="D6" s="4"/>
      <c r="E6" s="4"/>
      <c r="F6" s="4"/>
      <c r="G6" s="5"/>
      <c r="H6" s="5"/>
      <c r="I6" s="5"/>
      <c r="J6" s="5"/>
      <c r="K6" s="6"/>
      <c r="L6" s="5"/>
      <c r="M6" s="5"/>
      <c r="N6" s="5"/>
      <c r="O6" s="5"/>
      <c r="P6" s="5"/>
      <c r="Q6" s="7"/>
    </row>
    <row r="7" spans="1:22" ht="10.5" customHeight="1" thickBot="1" x14ac:dyDescent="0.25">
      <c r="A7" s="3"/>
      <c r="B7" s="4"/>
      <c r="C7" s="4"/>
      <c r="D7" s="4"/>
      <c r="E7" s="4"/>
      <c r="F7" s="4"/>
      <c r="G7" s="8"/>
      <c r="H7" s="8"/>
      <c r="I7" s="8"/>
      <c r="J7" s="8"/>
      <c r="K7" s="8"/>
      <c r="L7" s="8"/>
      <c r="M7" s="8"/>
      <c r="N7" s="8"/>
      <c r="O7" s="8"/>
      <c r="P7" s="8"/>
      <c r="Q7" s="7"/>
    </row>
    <row r="8" spans="1:22" ht="15" customHeight="1" thickBot="1" x14ac:dyDescent="0.25">
      <c r="B8" s="463" t="s">
        <v>40</v>
      </c>
      <c r="C8" s="464"/>
      <c r="D8" s="464"/>
      <c r="E8" s="464"/>
      <c r="F8" s="464"/>
      <c r="G8" s="496" t="s">
        <v>4</v>
      </c>
      <c r="H8" s="497"/>
      <c r="J8" s="47"/>
      <c r="K8" s="48"/>
      <c r="L8" s="48"/>
      <c r="M8" s="48"/>
      <c r="N8" s="49"/>
      <c r="O8" s="49"/>
      <c r="P8" s="49"/>
      <c r="Q8" s="49"/>
      <c r="R8" s="49"/>
      <c r="S8" s="49"/>
      <c r="T8" s="49"/>
      <c r="U8" s="49"/>
      <c r="V8" s="49"/>
    </row>
    <row r="9" spans="1:22" ht="15" customHeight="1" thickBot="1" x14ac:dyDescent="0.25">
      <c r="B9" s="466"/>
      <c r="C9" s="484"/>
      <c r="D9" s="484"/>
      <c r="E9" s="484"/>
      <c r="F9" s="484"/>
      <c r="G9" s="498"/>
      <c r="H9" s="499"/>
      <c r="I9" s="12"/>
      <c r="J9" s="47"/>
      <c r="K9" s="48"/>
      <c r="L9" s="48"/>
      <c r="M9" s="48"/>
      <c r="N9" s="49"/>
      <c r="O9" s="49"/>
      <c r="P9" s="49"/>
      <c r="Q9" s="49"/>
      <c r="R9" s="49"/>
      <c r="S9" s="49"/>
      <c r="T9" s="49"/>
      <c r="U9" s="49"/>
      <c r="V9" s="49"/>
    </row>
    <row r="10" spans="1:22" ht="15" customHeight="1" thickBot="1" x14ac:dyDescent="0.25">
      <c r="B10" s="466"/>
      <c r="C10" s="484"/>
      <c r="D10" s="484"/>
      <c r="E10" s="484"/>
      <c r="F10" s="484"/>
      <c r="G10" s="500"/>
      <c r="H10" s="501"/>
      <c r="I10" s="12"/>
      <c r="J10" s="47"/>
      <c r="K10" s="48"/>
      <c r="L10" s="48"/>
      <c r="M10" s="48"/>
      <c r="N10" s="49"/>
      <c r="O10" s="49"/>
      <c r="P10" s="49"/>
      <c r="Q10" s="49"/>
      <c r="R10" s="49"/>
      <c r="S10" s="49"/>
      <c r="T10" s="49"/>
      <c r="U10" s="49"/>
      <c r="V10" s="49"/>
    </row>
    <row r="11" spans="1:22" ht="15" customHeight="1" x14ac:dyDescent="0.2">
      <c r="B11" s="467"/>
      <c r="C11" s="485"/>
      <c r="D11" s="485"/>
      <c r="E11" s="485"/>
      <c r="F11" s="485"/>
      <c r="G11" s="21" t="s">
        <v>8</v>
      </c>
      <c r="H11" s="22" t="s">
        <v>10</v>
      </c>
      <c r="I11" s="12"/>
      <c r="J11" s="47"/>
      <c r="K11" s="48"/>
      <c r="L11" s="48"/>
      <c r="M11" s="48"/>
      <c r="N11" s="49"/>
      <c r="O11" s="49"/>
      <c r="P11" s="49"/>
      <c r="Q11" s="49"/>
      <c r="R11" s="49"/>
      <c r="S11" s="49"/>
      <c r="T11" s="49"/>
      <c r="U11" s="49"/>
      <c r="V11" s="49"/>
    </row>
    <row r="12" spans="1:22" s="56" customFormat="1" ht="30" customHeight="1" x14ac:dyDescent="0.2">
      <c r="A12" s="50"/>
      <c r="B12" s="481" t="s">
        <v>43</v>
      </c>
      <c r="C12" s="482"/>
      <c r="D12" s="482"/>
      <c r="E12" s="482"/>
      <c r="F12" s="483"/>
      <c r="G12" s="51">
        <v>386</v>
      </c>
      <c r="H12" s="53">
        <f>G12/G$17</f>
        <v>8.7807097361237485E-2</v>
      </c>
      <c r="I12" s="50"/>
      <c r="J12" s="54"/>
      <c r="K12" s="55"/>
      <c r="L12" s="54"/>
      <c r="M12" s="55"/>
      <c r="N12" s="54"/>
      <c r="O12" s="55"/>
      <c r="P12" s="54"/>
    </row>
    <row r="13" spans="1:22" s="56" customFormat="1" ht="30" customHeight="1" x14ac:dyDescent="0.2">
      <c r="A13" s="50"/>
      <c r="B13" s="475" t="s">
        <v>44</v>
      </c>
      <c r="C13" s="476"/>
      <c r="D13" s="476"/>
      <c r="E13" s="476"/>
      <c r="F13" s="477"/>
      <c r="G13" s="57">
        <v>144</v>
      </c>
      <c r="H13" s="59">
        <f>G13/G$17</f>
        <v>3.2757051865332121E-2</v>
      </c>
      <c r="I13" s="50"/>
      <c r="J13" s="54"/>
      <c r="K13" s="60"/>
      <c r="L13" s="54"/>
      <c r="M13" s="55"/>
      <c r="N13" s="61"/>
      <c r="O13" s="60"/>
      <c r="P13" s="61"/>
    </row>
    <row r="14" spans="1:22" s="56" customFormat="1" ht="30" customHeight="1" x14ac:dyDescent="0.2">
      <c r="A14" s="50"/>
      <c r="B14" s="475" t="s">
        <v>46</v>
      </c>
      <c r="C14" s="476"/>
      <c r="D14" s="476"/>
      <c r="E14" s="476"/>
      <c r="F14" s="477"/>
      <c r="G14" s="57">
        <v>623</v>
      </c>
      <c r="H14" s="59">
        <f t="shared" ref="H14:H16" si="0">G14/G$17</f>
        <v>0.14171974522292993</v>
      </c>
      <c r="I14" s="50"/>
      <c r="J14" s="54"/>
      <c r="K14" s="55"/>
      <c r="L14" s="54"/>
      <c r="M14" s="55"/>
      <c r="N14" s="54"/>
      <c r="O14" s="55"/>
      <c r="P14" s="54"/>
    </row>
    <row r="15" spans="1:22" s="56" customFormat="1" ht="30" customHeight="1" x14ac:dyDescent="0.2">
      <c r="A15" s="50"/>
      <c r="B15" s="475" t="s">
        <v>47</v>
      </c>
      <c r="C15" s="476"/>
      <c r="D15" s="476"/>
      <c r="E15" s="476"/>
      <c r="F15" s="477"/>
      <c r="G15" s="57">
        <v>2134</v>
      </c>
      <c r="H15" s="59">
        <f t="shared" si="0"/>
        <v>0.4854413102820746</v>
      </c>
      <c r="I15" s="50"/>
      <c r="J15" s="54"/>
      <c r="K15" s="55"/>
      <c r="L15" s="54"/>
      <c r="M15" s="55"/>
      <c r="N15" s="54"/>
      <c r="O15" s="55"/>
      <c r="P15" s="54"/>
    </row>
    <row r="16" spans="1:22" s="56" customFormat="1" ht="30" customHeight="1" x14ac:dyDescent="0.2">
      <c r="A16" s="50"/>
      <c r="B16" s="478" t="s">
        <v>48</v>
      </c>
      <c r="C16" s="479"/>
      <c r="D16" s="479"/>
      <c r="E16" s="479"/>
      <c r="F16" s="480"/>
      <c r="G16" s="57">
        <v>1109</v>
      </c>
      <c r="H16" s="59">
        <f t="shared" si="0"/>
        <v>0.25227479526842583</v>
      </c>
      <c r="I16" s="50"/>
      <c r="J16" s="54"/>
      <c r="K16" s="55"/>
      <c r="L16" s="54"/>
      <c r="M16" s="55"/>
      <c r="N16" s="54"/>
      <c r="O16" s="55"/>
      <c r="P16" s="54"/>
    </row>
    <row r="17" spans="2:26" s="56" customFormat="1" ht="24.95" customHeight="1" thickBot="1" x14ac:dyDescent="0.25">
      <c r="B17" s="470" t="s">
        <v>29</v>
      </c>
      <c r="C17" s="471"/>
      <c r="D17" s="471"/>
      <c r="E17" s="471"/>
      <c r="F17" s="472"/>
      <c r="G17" s="62">
        <f>SUM(G12:G16)</f>
        <v>4396</v>
      </c>
      <c r="H17" s="64">
        <f>G17/G$17</f>
        <v>1</v>
      </c>
      <c r="I17" s="50"/>
      <c r="L17" s="54"/>
      <c r="M17" s="55"/>
    </row>
    <row r="18" spans="2:26" ht="15" customHeight="1" x14ac:dyDescent="0.2">
      <c r="B18" s="65" t="s">
        <v>133</v>
      </c>
      <c r="K18" s="17"/>
      <c r="L18" s="17"/>
      <c r="M18" s="17"/>
      <c r="N18" s="17"/>
      <c r="O18" s="17"/>
      <c r="P18" s="17"/>
      <c r="U18" s="54"/>
      <c r="V18" s="55"/>
      <c r="W18" s="12"/>
    </row>
    <row r="19" spans="2:26" ht="15" customHeight="1" x14ac:dyDescent="0.2">
      <c r="B19" s="65" t="s">
        <v>134</v>
      </c>
      <c r="K19" s="17"/>
      <c r="L19" s="17"/>
      <c r="M19" s="17"/>
      <c r="N19" s="17"/>
      <c r="O19" s="17"/>
      <c r="P19" s="17"/>
      <c r="U19" s="54"/>
      <c r="V19" s="55"/>
      <c r="W19" s="12"/>
    </row>
    <row r="20" spans="2:26" ht="10.5" customHeight="1" x14ac:dyDescent="0.2">
      <c r="B20" s="40"/>
      <c r="K20" s="17"/>
      <c r="L20" s="17"/>
      <c r="M20" s="17"/>
      <c r="N20" s="17"/>
      <c r="O20" s="17"/>
      <c r="P20" s="17"/>
      <c r="U20" s="54"/>
      <c r="V20" s="55"/>
      <c r="W20" s="12"/>
    </row>
    <row r="21" spans="2:26" ht="10.5" customHeight="1" x14ac:dyDescent="0.2">
      <c r="K21" s="17"/>
      <c r="L21" s="17"/>
      <c r="M21" s="17"/>
      <c r="N21" s="17"/>
      <c r="O21" s="17"/>
      <c r="P21" s="20"/>
      <c r="U21" s="37"/>
      <c r="V21" s="38"/>
      <c r="W21" s="5"/>
    </row>
    <row r="22" spans="2:26" ht="10.5" customHeight="1" x14ac:dyDescent="0.2">
      <c r="K22" s="17"/>
      <c r="L22" s="17"/>
      <c r="M22" s="17"/>
      <c r="N22" s="17"/>
      <c r="O22" s="17"/>
      <c r="P22" s="17"/>
      <c r="U22" s="37"/>
      <c r="V22" s="38"/>
      <c r="W22" s="5"/>
    </row>
    <row r="23" spans="2:26" ht="10.5" customHeight="1" x14ac:dyDescent="0.2">
      <c r="U23" s="37"/>
      <c r="V23" s="38"/>
      <c r="W23" s="5"/>
    </row>
    <row r="24" spans="2:26" ht="10.5" customHeight="1" x14ac:dyDescent="0.2">
      <c r="U24" s="37"/>
      <c r="V24" s="38"/>
      <c r="W24" s="5"/>
    </row>
    <row r="25" spans="2:26" ht="10.5" customHeight="1" x14ac:dyDescent="0.2">
      <c r="U25" s="37"/>
      <c r="V25" s="38"/>
      <c r="W25" s="5"/>
    </row>
    <row r="26" spans="2:26" ht="10.5" customHeight="1" x14ac:dyDescent="0.2">
      <c r="U26" s="37"/>
      <c r="V26" s="38"/>
      <c r="W26" s="5"/>
    </row>
    <row r="27" spans="2:26" ht="10.5" customHeight="1" x14ac:dyDescent="0.2">
      <c r="U27" s="37"/>
      <c r="V27" s="38"/>
      <c r="W27" s="5"/>
    </row>
    <row r="28" spans="2:26" ht="10.5" customHeight="1" x14ac:dyDescent="0.2">
      <c r="U28" s="37"/>
      <c r="V28" s="38"/>
      <c r="W28" s="5"/>
    </row>
    <row r="29" spans="2:26" ht="10.5" customHeight="1" x14ac:dyDescent="0.2">
      <c r="U29" s="37"/>
      <c r="V29" s="38"/>
      <c r="W29" s="5"/>
      <c r="Z29">
        <v>0</v>
      </c>
    </row>
    <row r="30" spans="2:26" ht="10.5" customHeight="1" x14ac:dyDescent="0.2">
      <c r="U30" s="37"/>
      <c r="V30" s="38"/>
      <c r="W30" s="5"/>
    </row>
    <row r="31" spans="2:26" ht="10.5" customHeight="1" x14ac:dyDescent="0.2">
      <c r="U31" s="37"/>
      <c r="V31" s="38"/>
      <c r="W31" s="5"/>
    </row>
    <row r="32" spans="2:26" ht="10.5" customHeight="1" x14ac:dyDescent="0.2">
      <c r="U32" s="37"/>
      <c r="V32" s="38"/>
      <c r="W32" s="5"/>
    </row>
    <row r="33" spans="21:23" ht="10.5" customHeight="1" x14ac:dyDescent="0.2">
      <c r="U33" s="37"/>
      <c r="V33" s="38"/>
      <c r="W33" s="5"/>
    </row>
    <row r="34" spans="21:23" ht="10.5" customHeight="1" x14ac:dyDescent="0.2">
      <c r="U34" s="37"/>
      <c r="V34" s="38"/>
      <c r="W34" s="5"/>
    </row>
    <row r="35" spans="21:23" ht="10.5" customHeight="1" x14ac:dyDescent="0.2">
      <c r="U35" s="37"/>
      <c r="V35" s="38"/>
      <c r="W35" s="5"/>
    </row>
    <row r="36" spans="21:23" ht="10.5" customHeight="1" x14ac:dyDescent="0.2">
      <c r="U36" s="37"/>
      <c r="V36" s="38"/>
      <c r="W36" s="5"/>
    </row>
    <row r="37" spans="21:23" ht="10.5" customHeight="1" x14ac:dyDescent="0.2">
      <c r="U37" s="37"/>
      <c r="V37" s="38"/>
      <c r="W37" s="5"/>
    </row>
    <row r="38" spans="21:23" ht="10.5" customHeight="1" x14ac:dyDescent="0.2">
      <c r="U38" s="37"/>
      <c r="V38" s="38"/>
      <c r="W38" s="5"/>
    </row>
    <row r="39" spans="21:23" ht="10.5" customHeight="1" x14ac:dyDescent="0.2">
      <c r="U39" s="37"/>
      <c r="V39" s="38"/>
      <c r="W39" s="5"/>
    </row>
    <row r="40" spans="21:23" ht="10.5" customHeight="1" x14ac:dyDescent="0.2">
      <c r="U40" s="37"/>
      <c r="V40" s="38"/>
      <c r="W40" s="5"/>
    </row>
    <row r="41" spans="21:23" ht="10.5" customHeight="1" x14ac:dyDescent="0.2">
      <c r="U41" s="37"/>
      <c r="V41" s="38"/>
      <c r="W41" s="5"/>
    </row>
    <row r="42" spans="21:23" ht="10.5" customHeight="1" x14ac:dyDescent="0.2">
      <c r="U42" s="37"/>
      <c r="V42" s="38"/>
      <c r="W42" s="5"/>
    </row>
    <row r="43" spans="21:23" ht="10.5" customHeight="1" x14ac:dyDescent="0.2">
      <c r="U43" s="37"/>
      <c r="V43" s="38"/>
      <c r="W43" s="5"/>
    </row>
    <row r="44" spans="21:23" ht="10.5" customHeight="1" x14ac:dyDescent="0.2">
      <c r="U44" s="37"/>
      <c r="V44" s="38"/>
      <c r="W44" s="5"/>
    </row>
    <row r="45" spans="21:23" ht="10.5" customHeight="1" x14ac:dyDescent="0.2">
      <c r="U45" s="37"/>
      <c r="V45" s="38"/>
      <c r="W45" s="5"/>
    </row>
    <row r="46" spans="21:23" ht="10.5" customHeight="1" x14ac:dyDescent="0.2">
      <c r="U46" s="37"/>
      <c r="V46" s="38"/>
      <c r="W46" s="5"/>
    </row>
    <row r="47" spans="21:23" ht="10.5" customHeight="1" x14ac:dyDescent="0.2">
      <c r="U47" s="37"/>
      <c r="V47" s="38"/>
      <c r="W47" s="5"/>
    </row>
    <row r="48" spans="21:23" ht="10.5" customHeight="1" x14ac:dyDescent="0.2">
      <c r="U48" s="37"/>
      <c r="V48" s="38"/>
      <c r="W48" s="5"/>
    </row>
    <row r="49" spans="2:23" ht="10.5" customHeight="1" x14ac:dyDescent="0.2">
      <c r="U49" s="37"/>
      <c r="V49" s="38"/>
      <c r="W49" s="5"/>
    </row>
    <row r="50" spans="2:23" ht="10.5" customHeight="1" x14ac:dyDescent="0.2">
      <c r="U50" s="37"/>
      <c r="V50" s="38"/>
      <c r="W50" s="5"/>
    </row>
    <row r="51" spans="2:23" ht="10.5" customHeight="1" x14ac:dyDescent="0.2">
      <c r="U51" s="37"/>
      <c r="V51" s="38"/>
      <c r="W51" s="5"/>
    </row>
    <row r="52" spans="2:23" ht="10.5" customHeight="1" x14ac:dyDescent="0.2">
      <c r="U52" s="37"/>
      <c r="V52" s="38"/>
      <c r="W52" s="5"/>
    </row>
    <row r="53" spans="2:23" ht="10.5" customHeight="1" x14ac:dyDescent="0.2">
      <c r="R53" s="38"/>
      <c r="S53" s="5"/>
      <c r="T53" s="38"/>
      <c r="U53" s="5"/>
      <c r="V53" s="38"/>
      <c r="W53" s="5"/>
    </row>
    <row r="54" spans="2:23" ht="10.5" customHeight="1" x14ac:dyDescent="0.2">
      <c r="R54" s="38"/>
      <c r="S54" s="5"/>
      <c r="T54" s="38"/>
      <c r="U54" s="5"/>
      <c r="V54" s="38"/>
      <c r="W54" s="5"/>
    </row>
    <row r="55" spans="2:23" ht="10.5" customHeight="1" x14ac:dyDescent="0.2">
      <c r="R55" s="38"/>
      <c r="S55" s="5"/>
      <c r="T55" s="38"/>
      <c r="U55" s="5"/>
      <c r="V55" s="38"/>
      <c r="W55" s="5"/>
    </row>
    <row r="56" spans="2:23" ht="10.5" customHeight="1" x14ac:dyDescent="0.2">
      <c r="R56" s="38"/>
      <c r="S56" s="5"/>
      <c r="T56" s="38"/>
      <c r="U56" s="5"/>
      <c r="V56" s="38"/>
      <c r="W56" s="5"/>
    </row>
    <row r="57" spans="2:23" ht="10.5" customHeight="1" x14ac:dyDescent="0.2">
      <c r="R57" s="38"/>
      <c r="S57" s="5"/>
      <c r="T57" s="38"/>
      <c r="U57" s="5"/>
      <c r="V57" s="38"/>
      <c r="W57" s="5"/>
    </row>
    <row r="58" spans="2:23" ht="10.5" customHeight="1" x14ac:dyDescent="0.2">
      <c r="B58" s="40"/>
      <c r="C58" s="40"/>
      <c r="D58" s="40"/>
      <c r="E58" s="40"/>
      <c r="F58" s="40"/>
    </row>
    <row r="59" spans="2:23" ht="10.5" customHeight="1" x14ac:dyDescent="0.2">
      <c r="B59" s="40"/>
      <c r="C59" s="40"/>
      <c r="D59" s="40"/>
      <c r="E59" s="40"/>
      <c r="F59" s="40"/>
    </row>
    <row r="60" spans="2:23" ht="10.5" customHeight="1" x14ac:dyDescent="0.2">
      <c r="B60" s="40"/>
      <c r="C60" s="40"/>
      <c r="D60" s="40"/>
      <c r="E60" s="40"/>
      <c r="F60" s="40"/>
    </row>
    <row r="61" spans="2:23" ht="10.5" customHeight="1" x14ac:dyDescent="0.2">
      <c r="B61" s="40"/>
      <c r="C61" s="40"/>
      <c r="D61" s="40"/>
      <c r="E61" s="40"/>
      <c r="F61" s="40"/>
    </row>
    <row r="62" spans="2:23" ht="10.5" customHeight="1" x14ac:dyDescent="0.2">
      <c r="B62" s="40"/>
      <c r="C62" s="40"/>
      <c r="D62" s="40"/>
      <c r="E62" s="40"/>
      <c r="F62" s="40"/>
    </row>
    <row r="63" spans="2:23" ht="10.5" customHeight="1" x14ac:dyDescent="0.2">
      <c r="B63" s="40"/>
      <c r="C63" s="40"/>
      <c r="D63" s="40"/>
      <c r="E63" s="40"/>
      <c r="F63" s="40"/>
    </row>
    <row r="64" spans="2:23" ht="10.5" customHeight="1" x14ac:dyDescent="0.2">
      <c r="B64" s="40"/>
      <c r="C64" s="40"/>
      <c r="D64" s="40"/>
      <c r="E64" s="40"/>
      <c r="F64" s="40"/>
    </row>
    <row r="65" spans="2:6" ht="10.5" customHeight="1" x14ac:dyDescent="0.2">
      <c r="B65" s="40"/>
      <c r="C65" s="40"/>
      <c r="D65" s="40"/>
      <c r="E65" s="40"/>
      <c r="F65" s="40"/>
    </row>
    <row r="66" spans="2:6" ht="10.5" customHeight="1" x14ac:dyDescent="0.2">
      <c r="B66" s="40"/>
      <c r="C66" s="40"/>
      <c r="D66" s="40"/>
      <c r="E66" s="40"/>
      <c r="F66" s="40"/>
    </row>
    <row r="67" spans="2:6" ht="10.5" customHeight="1" x14ac:dyDescent="0.2">
      <c r="B67" s="40"/>
      <c r="C67" s="40"/>
      <c r="D67" s="40"/>
      <c r="E67" s="40"/>
      <c r="F67" s="40"/>
    </row>
    <row r="68" spans="2:6" ht="10.5" customHeight="1" x14ac:dyDescent="0.2">
      <c r="B68" s="40"/>
      <c r="C68" s="40"/>
      <c r="D68" s="40"/>
      <c r="E68" s="40"/>
      <c r="F68" s="40"/>
    </row>
    <row r="69" spans="2:6" ht="10.5" customHeight="1" x14ac:dyDescent="0.2">
      <c r="B69" s="40"/>
      <c r="C69" s="40"/>
      <c r="D69" s="40"/>
      <c r="E69" s="40"/>
      <c r="F69" s="40"/>
    </row>
    <row r="70" spans="2:6" ht="10.5" customHeight="1" x14ac:dyDescent="0.2">
      <c r="B70" s="40"/>
      <c r="C70" s="40"/>
      <c r="D70" s="40"/>
      <c r="E70" s="40"/>
      <c r="F70" s="40"/>
    </row>
    <row r="71" spans="2:6" ht="10.5" customHeight="1" x14ac:dyDescent="0.2">
      <c r="B71" s="40"/>
      <c r="C71" s="40"/>
      <c r="D71" s="40"/>
      <c r="E71" s="40"/>
      <c r="F71" s="40"/>
    </row>
    <row r="72" spans="2:6" ht="10.5" customHeight="1" x14ac:dyDescent="0.2">
      <c r="B72" s="40"/>
      <c r="C72" s="40"/>
      <c r="D72" s="40"/>
      <c r="E72" s="40"/>
      <c r="F72" s="40"/>
    </row>
    <row r="73" spans="2:6" ht="10.5" customHeight="1" x14ac:dyDescent="0.2">
      <c r="B73" s="40"/>
      <c r="C73" s="40"/>
      <c r="D73" s="40"/>
      <c r="E73" s="40"/>
      <c r="F73" s="40"/>
    </row>
    <row r="74" spans="2:6" ht="10.5" customHeight="1" x14ac:dyDescent="0.2">
      <c r="B74" s="40"/>
      <c r="C74" s="40"/>
      <c r="D74" s="40"/>
      <c r="E74" s="40"/>
      <c r="F74" s="40"/>
    </row>
    <row r="75" spans="2:6" ht="10.5" customHeight="1" x14ac:dyDescent="0.2">
      <c r="B75" s="40"/>
      <c r="C75" s="40"/>
      <c r="D75" s="40"/>
      <c r="E75" s="40"/>
      <c r="F75" s="40"/>
    </row>
    <row r="76" spans="2:6" ht="10.5" customHeight="1" x14ac:dyDescent="0.2">
      <c r="B76" s="40"/>
      <c r="C76" s="40"/>
      <c r="D76" s="40"/>
      <c r="E76" s="40"/>
      <c r="F76" s="40"/>
    </row>
    <row r="77" spans="2:6" ht="10.5" customHeight="1" x14ac:dyDescent="0.2">
      <c r="B77" s="40"/>
      <c r="C77" s="40"/>
      <c r="D77" s="40"/>
      <c r="E77" s="40"/>
      <c r="F77" s="40"/>
    </row>
    <row r="78" spans="2:6" ht="10.5" customHeight="1" x14ac:dyDescent="0.2">
      <c r="B78" s="40"/>
      <c r="C78" s="40"/>
      <c r="D78" s="40"/>
      <c r="E78" s="40"/>
      <c r="F78" s="40"/>
    </row>
    <row r="79" spans="2:6" ht="10.5" customHeight="1" x14ac:dyDescent="0.2">
      <c r="B79" s="40"/>
      <c r="C79" s="40"/>
      <c r="D79" s="40"/>
      <c r="E79" s="40"/>
      <c r="F79" s="40"/>
    </row>
    <row r="80" spans="2:6" ht="10.5" customHeight="1" x14ac:dyDescent="0.2">
      <c r="B80" s="40"/>
      <c r="C80" s="40"/>
      <c r="D80" s="40"/>
      <c r="E80" s="40"/>
      <c r="F80" s="40"/>
    </row>
    <row r="81" spans="2:9" ht="10.5" customHeight="1" x14ac:dyDescent="0.2">
      <c r="B81" s="40"/>
      <c r="C81" s="40"/>
      <c r="D81" s="40"/>
      <c r="E81" s="40"/>
      <c r="F81" s="40"/>
    </row>
    <row r="82" spans="2:9" ht="10.5" customHeight="1" x14ac:dyDescent="0.2">
      <c r="B82" s="40"/>
      <c r="C82" s="40"/>
      <c r="D82" s="40"/>
      <c r="E82" s="40"/>
      <c r="F82" s="40"/>
    </row>
    <row r="83" spans="2:9" ht="10.5" customHeight="1" x14ac:dyDescent="0.2">
      <c r="B83" s="40"/>
      <c r="C83" s="40"/>
      <c r="D83" s="40"/>
      <c r="E83" s="40"/>
      <c r="F83" s="40"/>
    </row>
    <row r="84" spans="2:9" ht="10.5" customHeight="1" x14ac:dyDescent="0.2">
      <c r="B84" s="40"/>
      <c r="C84" s="40"/>
      <c r="D84" s="40"/>
      <c r="E84" s="40"/>
      <c r="F84" s="40"/>
    </row>
    <row r="85" spans="2:9" ht="10.5" customHeight="1" x14ac:dyDescent="0.2">
      <c r="B85" s="40"/>
      <c r="C85" s="40"/>
      <c r="D85" s="40"/>
      <c r="E85" s="40"/>
      <c r="F85" s="40"/>
    </row>
    <row r="86" spans="2:9" ht="10.5" customHeight="1" x14ac:dyDescent="0.2">
      <c r="B86" s="40"/>
      <c r="C86" s="40"/>
      <c r="D86" s="40"/>
      <c r="E86" s="40"/>
      <c r="F86" s="40"/>
    </row>
    <row r="87" spans="2:9" ht="10.5" customHeight="1" x14ac:dyDescent="0.2">
      <c r="B87" s="40"/>
      <c r="C87" s="40"/>
      <c r="D87" s="40"/>
      <c r="E87" s="40"/>
      <c r="F87" s="40"/>
    </row>
    <row r="88" spans="2:9" ht="10.5" customHeight="1" x14ac:dyDescent="0.2">
      <c r="B88" s="40"/>
      <c r="C88" s="40"/>
      <c r="D88" s="40"/>
      <c r="E88" s="40"/>
      <c r="F88" s="40"/>
    </row>
    <row r="89" spans="2:9" ht="10.5" customHeight="1" x14ac:dyDescent="0.2">
      <c r="B89" s="40"/>
      <c r="C89" s="40"/>
      <c r="D89" s="40"/>
      <c r="E89" s="40"/>
      <c r="F89" s="40"/>
    </row>
    <row r="90" spans="2:9" ht="10.5" customHeight="1" x14ac:dyDescent="0.2">
      <c r="B90" s="40"/>
      <c r="C90" s="40"/>
      <c r="D90" s="40"/>
      <c r="E90" s="40"/>
      <c r="F90" s="40"/>
    </row>
    <row r="91" spans="2:9" ht="10.5" customHeight="1" x14ac:dyDescent="0.2">
      <c r="B91" s="40"/>
      <c r="C91" s="40"/>
      <c r="D91" s="40"/>
      <c r="E91" s="40"/>
      <c r="F91" s="40"/>
    </row>
    <row r="92" spans="2:9" ht="10.5" customHeight="1" thickBot="1" x14ac:dyDescent="0.25">
      <c r="B92" s="40"/>
      <c r="C92" s="40"/>
      <c r="D92" s="40"/>
      <c r="E92" s="40"/>
      <c r="F92" s="40"/>
    </row>
    <row r="93" spans="2:9" ht="15" customHeight="1" thickBot="1" x14ac:dyDescent="0.25">
      <c r="B93" s="463" t="s">
        <v>40</v>
      </c>
      <c r="C93" s="464"/>
      <c r="D93" s="464"/>
      <c r="E93" s="464"/>
      <c r="F93" s="464"/>
      <c r="G93" s="473" t="s">
        <v>5</v>
      </c>
      <c r="H93" s="473"/>
      <c r="I93" s="474"/>
    </row>
    <row r="94" spans="2:9" ht="15" customHeight="1" thickBot="1" x14ac:dyDescent="0.25">
      <c r="B94" s="466"/>
      <c r="C94" s="484"/>
      <c r="D94" s="484"/>
      <c r="E94" s="484"/>
      <c r="F94" s="484"/>
      <c r="G94" s="468"/>
      <c r="H94" s="468"/>
      <c r="I94" s="469"/>
    </row>
    <row r="95" spans="2:9" ht="15" customHeight="1" thickBot="1" x14ac:dyDescent="0.25">
      <c r="B95" s="466"/>
      <c r="C95" s="484"/>
      <c r="D95" s="484"/>
      <c r="E95" s="484"/>
      <c r="F95" s="484"/>
      <c r="G95" s="468"/>
      <c r="H95" s="468"/>
      <c r="I95" s="469"/>
    </row>
    <row r="96" spans="2:9" ht="15" customHeight="1" x14ac:dyDescent="0.2">
      <c r="B96" s="467"/>
      <c r="C96" s="485"/>
      <c r="D96" s="485"/>
      <c r="E96" s="485"/>
      <c r="F96" s="485"/>
      <c r="G96" s="21" t="s">
        <v>8</v>
      </c>
      <c r="H96" s="507" t="s">
        <v>63</v>
      </c>
      <c r="I96" s="508"/>
    </row>
    <row r="97" spans="2:16" ht="15" customHeight="1" x14ac:dyDescent="0.2">
      <c r="B97" s="509" t="s">
        <v>43</v>
      </c>
      <c r="C97" s="510"/>
      <c r="D97" s="510"/>
      <c r="E97" s="510"/>
      <c r="F97" s="511"/>
      <c r="G97" s="51">
        <v>28</v>
      </c>
      <c r="H97" s="512">
        <f>G97/$G$102</f>
        <v>2.358887952822241E-2</v>
      </c>
      <c r="I97" s="513"/>
    </row>
    <row r="98" spans="2:16" ht="15" customHeight="1" x14ac:dyDescent="0.2">
      <c r="B98" s="502" t="s">
        <v>44</v>
      </c>
      <c r="C98" s="503"/>
      <c r="D98" s="503"/>
      <c r="E98" s="503"/>
      <c r="F98" s="504"/>
      <c r="G98" s="68">
        <v>62</v>
      </c>
      <c r="H98" s="505">
        <f t="shared" ref="H98:H102" si="1">G98/$G$102</f>
        <v>5.2232518955349617E-2</v>
      </c>
      <c r="I98" s="506"/>
    </row>
    <row r="99" spans="2:16" ht="15" customHeight="1" x14ac:dyDescent="0.2">
      <c r="B99" s="502" t="s">
        <v>46</v>
      </c>
      <c r="C99" s="503"/>
      <c r="D99" s="503"/>
      <c r="E99" s="503"/>
      <c r="F99" s="504"/>
      <c r="G99" s="68">
        <v>163</v>
      </c>
      <c r="H99" s="505">
        <f t="shared" si="1"/>
        <v>0.13732097725358045</v>
      </c>
      <c r="I99" s="506"/>
    </row>
    <row r="100" spans="2:16" ht="15" customHeight="1" x14ac:dyDescent="0.2">
      <c r="B100" s="502" t="s">
        <v>47</v>
      </c>
      <c r="C100" s="503"/>
      <c r="D100" s="503"/>
      <c r="E100" s="503"/>
      <c r="F100" s="504"/>
      <c r="G100" s="68">
        <v>68</v>
      </c>
      <c r="H100" s="505">
        <f t="shared" si="1"/>
        <v>5.7287278854254421E-2</v>
      </c>
      <c r="I100" s="506"/>
    </row>
    <row r="101" spans="2:16" ht="15" customHeight="1" x14ac:dyDescent="0.2">
      <c r="B101" s="491" t="s">
        <v>48</v>
      </c>
      <c r="C101" s="492"/>
      <c r="D101" s="492"/>
      <c r="E101" s="492"/>
      <c r="F101" s="493"/>
      <c r="G101" s="69">
        <v>866</v>
      </c>
      <c r="H101" s="494">
        <f t="shared" si="1"/>
        <v>0.72957034540859311</v>
      </c>
      <c r="I101" s="495"/>
    </row>
    <row r="102" spans="2:16" ht="15" customHeight="1" thickBot="1" x14ac:dyDescent="0.25">
      <c r="B102" s="486" t="s">
        <v>29</v>
      </c>
      <c r="C102" s="487"/>
      <c r="D102" s="487"/>
      <c r="E102" s="487"/>
      <c r="F102" s="488"/>
      <c r="G102" s="72">
        <f>SUM(G97:G101)</f>
        <v>1187</v>
      </c>
      <c r="H102" s="489">
        <f t="shared" si="1"/>
        <v>1</v>
      </c>
      <c r="I102" s="490"/>
    </row>
    <row r="103" spans="2:16" ht="15" customHeight="1" x14ac:dyDescent="0.2">
      <c r="B103" s="65" t="s">
        <v>133</v>
      </c>
      <c r="K103" s="17"/>
      <c r="L103" s="17"/>
      <c r="M103" s="17"/>
      <c r="N103" s="17"/>
      <c r="O103" s="17"/>
      <c r="P103" s="17"/>
    </row>
    <row r="104" spans="2:16" ht="15" customHeight="1" x14ac:dyDescent="0.2">
      <c r="B104" s="65" t="s">
        <v>134</v>
      </c>
      <c r="K104" s="17"/>
      <c r="L104" s="17"/>
      <c r="M104" s="17"/>
      <c r="N104" s="17"/>
      <c r="O104" s="17"/>
      <c r="P104" s="17"/>
    </row>
    <row r="105" spans="2:16" ht="10.5" customHeight="1" x14ac:dyDescent="0.2">
      <c r="B105" s="40"/>
      <c r="K105" s="17"/>
      <c r="L105" s="17"/>
      <c r="M105" s="17"/>
      <c r="N105" s="17"/>
      <c r="O105" s="17"/>
      <c r="P105" s="17"/>
    </row>
    <row r="106" spans="2:16" ht="10.5" customHeight="1" x14ac:dyDescent="0.2">
      <c r="B106" s="41"/>
      <c r="G106" s="41"/>
      <c r="J106" s="41"/>
      <c r="M106" s="41"/>
    </row>
    <row r="107" spans="2:16" ht="10.5" customHeight="1" x14ac:dyDescent="0.2">
      <c r="B107" s="41"/>
      <c r="G107" s="41"/>
      <c r="J107" s="41"/>
      <c r="M107" s="41"/>
    </row>
    <row r="108" spans="2:16" ht="10.5" customHeight="1" x14ac:dyDescent="0.2"/>
    <row r="109" spans="2:16" ht="10.5" customHeight="1" x14ac:dyDescent="0.2">
      <c r="B109" s="41"/>
    </row>
    <row r="110" spans="2:16" ht="10.5" customHeight="1" x14ac:dyDescent="0.2">
      <c r="B110" s="41"/>
    </row>
    <row r="111" spans="2:16" ht="10.5" customHeight="1" x14ac:dyDescent="0.2">
      <c r="B111" s="41"/>
    </row>
    <row r="112" spans="2:16" ht="10.5" customHeight="1" x14ac:dyDescent="0.2">
      <c r="B112" s="41"/>
    </row>
    <row r="113" spans="2:9" ht="10.5" customHeight="1" x14ac:dyDescent="0.2">
      <c r="B113" s="41"/>
    </row>
    <row r="114" spans="2:9" ht="10.5" customHeight="1" x14ac:dyDescent="0.2">
      <c r="B114" s="41"/>
      <c r="F114" s="12"/>
      <c r="H114" s="12"/>
      <c r="I114" s="12"/>
    </row>
    <row r="115" spans="2:9" ht="10.5" customHeight="1" x14ac:dyDescent="0.2">
      <c r="B115" s="41"/>
      <c r="F115" s="12"/>
      <c r="H115" s="12"/>
      <c r="I115" s="12"/>
    </row>
    <row r="116" spans="2:9" ht="10.5" customHeight="1" x14ac:dyDescent="0.2">
      <c r="F116" s="12"/>
      <c r="H116" s="12"/>
      <c r="I116" s="12"/>
    </row>
    <row r="117" spans="2:9" ht="10.5" customHeight="1" x14ac:dyDescent="0.2">
      <c r="F117" s="12"/>
      <c r="H117" s="12"/>
      <c r="I117" s="12"/>
    </row>
    <row r="118" spans="2:9" ht="10.5" customHeight="1" x14ac:dyDescent="0.2"/>
    <row r="119" spans="2:9" ht="10.5" customHeight="1" x14ac:dyDescent="0.2"/>
    <row r="120" spans="2:9" ht="10.5" customHeight="1" x14ac:dyDescent="0.2"/>
    <row r="121" spans="2:9" ht="10.5" customHeight="1" x14ac:dyDescent="0.2"/>
    <row r="122" spans="2:9" ht="10.5" customHeight="1" x14ac:dyDescent="0.2"/>
    <row r="123" spans="2:9" ht="10.5" customHeight="1" x14ac:dyDescent="0.2"/>
    <row r="124" spans="2:9" ht="10.5" customHeight="1" x14ac:dyDescent="0.2"/>
    <row r="125" spans="2:9" ht="10.5" customHeight="1" x14ac:dyDescent="0.2"/>
    <row r="126" spans="2:9" ht="10.5" customHeight="1" x14ac:dyDescent="0.2"/>
    <row r="127" spans="2:9" ht="10.5" customHeight="1" x14ac:dyDescent="0.2"/>
    <row r="128" spans="2:9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  <row r="995" ht="10.5" customHeight="1" x14ac:dyDescent="0.2"/>
    <row r="996" ht="10.5" customHeight="1" x14ac:dyDescent="0.2"/>
    <row r="997" ht="10.5" customHeight="1" x14ac:dyDescent="0.2"/>
    <row r="998" ht="10.5" customHeight="1" x14ac:dyDescent="0.2"/>
    <row r="999" ht="10.5" customHeight="1" x14ac:dyDescent="0.2"/>
    <row r="1000" ht="10.5" customHeight="1" x14ac:dyDescent="0.2"/>
    <row r="1001" ht="10.5" customHeight="1" x14ac:dyDescent="0.2"/>
  </sheetData>
  <mergeCells count="23">
    <mergeCell ref="G8:H10"/>
    <mergeCell ref="B99:F99"/>
    <mergeCell ref="H99:I99"/>
    <mergeCell ref="B100:F100"/>
    <mergeCell ref="H100:I100"/>
    <mergeCell ref="G93:I95"/>
    <mergeCell ref="H96:I96"/>
    <mergeCell ref="B97:F97"/>
    <mergeCell ref="H97:I97"/>
    <mergeCell ref="B98:F98"/>
    <mergeCell ref="B8:F11"/>
    <mergeCell ref="B12:F12"/>
    <mergeCell ref="B14:F14"/>
    <mergeCell ref="B15:F15"/>
    <mergeCell ref="B16:F16"/>
    <mergeCell ref="H98:I98"/>
    <mergeCell ref="B13:F13"/>
    <mergeCell ref="B17:F17"/>
    <mergeCell ref="B93:F96"/>
    <mergeCell ref="B102:F102"/>
    <mergeCell ref="H102:I102"/>
    <mergeCell ref="B101:F101"/>
    <mergeCell ref="H101:I101"/>
  </mergeCells>
  <conditionalFormatting sqref="H12:H16">
    <cfRule type="colorScale" priority="7">
      <colorScale>
        <cfvo type="min"/>
        <cfvo type="max"/>
        <color rgb="FFFCFCFF"/>
        <color rgb="FF63BE7B"/>
      </colorScale>
    </cfRule>
  </conditionalFormatting>
  <conditionalFormatting sqref="H97:H102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5E130715-717E-4EE8-902E-42490EF292F6}"/>
  </hyperlinks>
  <pageMargins left="0.7" right="0.7" top="0.75" bottom="0.75" header="0.3" footer="0.3"/>
  <pageSetup paperSize="9" scale="56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22B-C564-4006-8EE4-E396C88A7391}">
  <sheetPr codeName="Hoja8">
    <tabColor theme="4" tint="0.39997558519241921"/>
  </sheetPr>
  <dimension ref="A1:X19"/>
  <sheetViews>
    <sheetView showGridLines="0" tabSelected="1" workbookViewId="0"/>
  </sheetViews>
  <sheetFormatPr baseColWidth="10" defaultColWidth="11.42578125" defaultRowHeight="15" x14ac:dyDescent="0.25"/>
  <cols>
    <col min="1" max="9" width="10.7109375" style="44" customWidth="1"/>
    <col min="10" max="14" width="7.5703125" style="44" customWidth="1"/>
    <col min="15" max="25" width="12.42578125" style="44" customWidth="1"/>
    <col min="26" max="34" width="7.5703125" style="44" customWidth="1"/>
    <col min="35" max="16384" width="11.42578125" style="44"/>
  </cols>
  <sheetData>
    <row r="1" spans="1:24" customFormat="1" ht="10.5" customHeight="1" x14ac:dyDescent="0.2">
      <c r="W1" s="41"/>
      <c r="X1" s="41"/>
    </row>
    <row r="2" spans="1:24" customFormat="1" ht="10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V2" s="41"/>
      <c r="W2" s="41"/>
    </row>
    <row r="3" spans="1:24" customFormat="1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V3" s="41"/>
      <c r="W3" s="41"/>
    </row>
    <row r="5" spans="1:24" customFormat="1" ht="12.75" x14ac:dyDescent="0.2">
      <c r="A5" s="460" t="s">
        <v>88</v>
      </c>
    </row>
    <row r="8" spans="1:24" ht="37.5" customHeight="1" thickBot="1" x14ac:dyDescent="0.3">
      <c r="B8" s="514" t="s">
        <v>50</v>
      </c>
      <c r="C8" s="514"/>
      <c r="D8" s="514"/>
      <c r="E8" s="514"/>
      <c r="F8" s="514"/>
    </row>
    <row r="9" spans="1:24" ht="15.75" thickBot="1" x14ac:dyDescent="0.3">
      <c r="B9" s="515" t="s">
        <v>51</v>
      </c>
      <c r="C9" s="516"/>
      <c r="D9" s="116" t="s">
        <v>41</v>
      </c>
      <c r="E9" s="116" t="s">
        <v>30</v>
      </c>
      <c r="F9" s="117" t="s">
        <v>42</v>
      </c>
    </row>
    <row r="10" spans="1:24" x14ac:dyDescent="0.25">
      <c r="B10" s="118" t="s">
        <v>31</v>
      </c>
      <c r="C10" s="113"/>
      <c r="D10" s="107">
        <v>4.7359499121482837E-2</v>
      </c>
      <c r="E10" s="107">
        <v>0.19358507734303912</v>
      </c>
      <c r="F10" s="108">
        <v>0.18</v>
      </c>
    </row>
    <row r="11" spans="1:24" x14ac:dyDescent="0.25">
      <c r="B11" s="119" t="s">
        <v>32</v>
      </c>
      <c r="C11" s="114"/>
      <c r="D11" s="109">
        <v>0.13955430720879011</v>
      </c>
      <c r="E11" s="109">
        <v>0.26819836214740672</v>
      </c>
      <c r="F11" s="110">
        <v>0.38300000000000001</v>
      </c>
    </row>
    <row r="12" spans="1:24" x14ac:dyDescent="0.25">
      <c r="B12" s="119" t="s">
        <v>33</v>
      </c>
      <c r="C12" s="114"/>
      <c r="D12" s="109">
        <v>0.14880348437229329</v>
      </c>
      <c r="E12" s="109">
        <v>0.17629663330300274</v>
      </c>
      <c r="F12" s="110">
        <v>0.621</v>
      </c>
    </row>
    <row r="13" spans="1:24" x14ac:dyDescent="0.25">
      <c r="B13" s="119" t="s">
        <v>34</v>
      </c>
      <c r="C13" s="114"/>
      <c r="D13" s="109">
        <v>0.15476131554851641</v>
      </c>
      <c r="E13" s="109">
        <v>0.12943585077343039</v>
      </c>
      <c r="F13" s="110">
        <v>0.879</v>
      </c>
    </row>
    <row r="14" spans="1:24" x14ac:dyDescent="0.25">
      <c r="B14" s="119" t="s">
        <v>35</v>
      </c>
      <c r="C14" s="114"/>
      <c r="D14" s="109">
        <v>0.12542069835927641</v>
      </c>
      <c r="E14" s="109">
        <v>8.0982711555959958E-2</v>
      </c>
      <c r="F14" s="110">
        <v>1.139</v>
      </c>
    </row>
    <row r="15" spans="1:24" x14ac:dyDescent="0.25">
      <c r="B15" s="119" t="s">
        <v>36</v>
      </c>
      <c r="C15" s="114"/>
      <c r="D15" s="109">
        <v>0.11018584968695093</v>
      </c>
      <c r="E15" s="109">
        <v>5.8462238398544128E-2</v>
      </c>
      <c r="F15" s="110">
        <v>1.3859999999999999</v>
      </c>
    </row>
    <row r="16" spans="1:24" x14ac:dyDescent="0.25">
      <c r="B16" s="119" t="s">
        <v>37</v>
      </c>
      <c r="C16" s="114"/>
      <c r="D16" s="109">
        <v>7.1401173006013507E-2</v>
      </c>
      <c r="E16" s="109">
        <v>3.2302092811646949E-2</v>
      </c>
      <c r="F16" s="110">
        <v>1.625</v>
      </c>
    </row>
    <row r="17" spans="2:6" x14ac:dyDescent="0.25">
      <c r="B17" s="119" t="s">
        <v>38</v>
      </c>
      <c r="C17" s="114"/>
      <c r="D17" s="109">
        <v>6.8196441386819767E-2</v>
      </c>
      <c r="E17" s="109">
        <v>2.7070063694267517E-2</v>
      </c>
      <c r="F17" s="110">
        <v>1.853</v>
      </c>
    </row>
    <row r="18" spans="2:6" ht="15.75" thickBot="1" x14ac:dyDescent="0.3">
      <c r="B18" s="120" t="s">
        <v>39</v>
      </c>
      <c r="C18" s="115"/>
      <c r="D18" s="111">
        <v>0.13431723130985671</v>
      </c>
      <c r="E18" s="111">
        <v>3.3666969972702458E-2</v>
      </c>
      <c r="F18" s="112">
        <v>2.9340000000000002</v>
      </c>
    </row>
    <row r="19" spans="2:6" ht="15.75" thickBot="1" x14ac:dyDescent="0.3">
      <c r="B19" s="120" t="s">
        <v>49</v>
      </c>
      <c r="C19" s="115"/>
      <c r="D19" s="111">
        <f>SUM(D10:D18)</f>
        <v>1</v>
      </c>
      <c r="E19" s="105">
        <f t="shared" ref="E19" si="0">SUM(E10:E18)</f>
        <v>1</v>
      </c>
      <c r="F19" s="106">
        <v>0.73499999999999999</v>
      </c>
    </row>
  </sheetData>
  <mergeCells count="2">
    <mergeCell ref="B8:F8"/>
    <mergeCell ref="B9:C9"/>
  </mergeCells>
  <hyperlinks>
    <hyperlink ref="B2" location="Índice!A1" display="Informe censo de centros residenciales de servicios sociales" xr:uid="{38F668E5-A3E5-4A12-8B71-12BC4464F8F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32EE-2FE4-4A9D-81D9-B1E0A701FD1A}">
  <sheetPr codeName="Hoja10">
    <tabColor theme="4" tint="0.39997558519241921"/>
  </sheetPr>
  <dimension ref="A1:X49"/>
  <sheetViews>
    <sheetView showGridLines="0" tabSelected="1" topLeftCell="A11" workbookViewId="0"/>
  </sheetViews>
  <sheetFormatPr baseColWidth="10" defaultColWidth="11.42578125" defaultRowHeight="15" x14ac:dyDescent="0.25"/>
  <cols>
    <col min="1" max="1" width="11.42578125" style="44"/>
    <col min="2" max="2" width="11.42578125" style="148"/>
    <col min="3" max="3" width="12.85546875" style="148" customWidth="1"/>
    <col min="4" max="4" width="11.42578125" style="148"/>
    <col min="5" max="9" width="15.140625" style="148" customWidth="1"/>
    <col min="10" max="10" width="13.42578125" style="148" customWidth="1"/>
    <col min="11" max="16384" width="11.42578125" style="44"/>
  </cols>
  <sheetData>
    <row r="1" spans="1:24" customFormat="1" ht="10.5" customHeight="1" x14ac:dyDescent="0.2">
      <c r="W1" s="41"/>
      <c r="X1" s="41"/>
    </row>
    <row r="2" spans="1:24" customFormat="1" ht="10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V2" s="41"/>
      <c r="W2" s="41"/>
    </row>
    <row r="3" spans="1:24" customFormat="1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V3" s="41"/>
      <c r="W3" s="41"/>
    </row>
    <row r="5" spans="1:24" customFormat="1" ht="12.75" x14ac:dyDescent="0.2">
      <c r="A5" s="460" t="s">
        <v>89</v>
      </c>
    </row>
    <row r="8" spans="1:24" ht="21.75" thickBot="1" x14ac:dyDescent="0.4">
      <c r="B8" s="518" t="s">
        <v>52</v>
      </c>
      <c r="C8" s="518"/>
      <c r="D8" s="518"/>
      <c r="E8" s="518"/>
      <c r="F8" s="518"/>
      <c r="G8" s="518"/>
      <c r="H8" s="518"/>
      <c r="I8" s="518"/>
      <c r="J8" s="518"/>
    </row>
    <row r="9" spans="1:24" s="73" customFormat="1" ht="78" customHeight="1" thickBot="1" x14ac:dyDescent="0.25">
      <c r="B9" s="517" t="s">
        <v>4</v>
      </c>
      <c r="C9" s="121" t="s">
        <v>53</v>
      </c>
      <c r="D9" s="122" t="s">
        <v>40</v>
      </c>
      <c r="E9" s="123" t="s">
        <v>43</v>
      </c>
      <c r="F9" s="123" t="s">
        <v>44</v>
      </c>
      <c r="G9" s="123" t="s">
        <v>46</v>
      </c>
      <c r="H9" s="123" t="s">
        <v>47</v>
      </c>
      <c r="I9" s="123" t="s">
        <v>48</v>
      </c>
      <c r="J9" s="123" t="s">
        <v>29</v>
      </c>
    </row>
    <row r="10" spans="1:24" ht="15.75" customHeight="1" thickBot="1" x14ac:dyDescent="0.3">
      <c r="B10" s="517"/>
      <c r="C10" s="517" t="s">
        <v>31</v>
      </c>
      <c r="D10" s="124" t="s">
        <v>41</v>
      </c>
      <c r="E10" s="125">
        <v>1606</v>
      </c>
      <c r="F10" s="126">
        <v>465</v>
      </c>
      <c r="G10" s="126">
        <v>2480</v>
      </c>
      <c r="H10" s="126">
        <v>8182</v>
      </c>
      <c r="I10" s="127">
        <v>2577</v>
      </c>
      <c r="J10" s="128">
        <v>15310</v>
      </c>
    </row>
    <row r="11" spans="1:24" ht="15.75" thickBot="1" x14ac:dyDescent="0.3">
      <c r="B11" s="517"/>
      <c r="C11" s="517"/>
      <c r="D11" s="129" t="s">
        <v>30</v>
      </c>
      <c r="E11" s="130">
        <v>87</v>
      </c>
      <c r="F11" s="131">
        <v>28</v>
      </c>
      <c r="G11" s="131">
        <v>161</v>
      </c>
      <c r="H11" s="131">
        <v>437</v>
      </c>
      <c r="I11" s="132">
        <v>138</v>
      </c>
      <c r="J11" s="133">
        <v>851</v>
      </c>
    </row>
    <row r="12" spans="1:24" ht="15.75" thickBot="1" x14ac:dyDescent="0.3">
      <c r="B12" s="517"/>
      <c r="C12" s="517"/>
      <c r="D12" s="134" t="s">
        <v>42</v>
      </c>
      <c r="E12" s="135">
        <v>18.459770114942529</v>
      </c>
      <c r="F12" s="136">
        <v>16.607142857142858</v>
      </c>
      <c r="G12" s="136">
        <v>15.403726708074535</v>
      </c>
      <c r="H12" s="136">
        <v>18.723112128146454</v>
      </c>
      <c r="I12" s="137">
        <v>18.673913043478262</v>
      </c>
      <c r="J12" s="138">
        <v>17.990599294947121</v>
      </c>
    </row>
    <row r="13" spans="1:24" ht="15.75" customHeight="1" thickBot="1" x14ac:dyDescent="0.3">
      <c r="B13" s="517"/>
      <c r="C13" s="517" t="s">
        <v>32</v>
      </c>
      <c r="D13" s="124" t="s">
        <v>41</v>
      </c>
      <c r="E13" s="125">
        <v>4771</v>
      </c>
      <c r="F13" s="126">
        <v>1733</v>
      </c>
      <c r="G13" s="126">
        <v>6015</v>
      </c>
      <c r="H13" s="126">
        <v>21455</v>
      </c>
      <c r="I13" s="127">
        <v>11140</v>
      </c>
      <c r="J13" s="128">
        <v>45114</v>
      </c>
    </row>
    <row r="14" spans="1:24" ht="15.75" thickBot="1" x14ac:dyDescent="0.3">
      <c r="B14" s="517"/>
      <c r="C14" s="517"/>
      <c r="D14" s="129" t="s">
        <v>30</v>
      </c>
      <c r="E14" s="130">
        <v>126</v>
      </c>
      <c r="F14" s="131">
        <v>46</v>
      </c>
      <c r="G14" s="131">
        <v>159</v>
      </c>
      <c r="H14" s="131">
        <v>563</v>
      </c>
      <c r="I14" s="132">
        <v>285</v>
      </c>
      <c r="J14" s="133">
        <v>1179</v>
      </c>
    </row>
    <row r="15" spans="1:24" ht="15.75" thickBot="1" x14ac:dyDescent="0.3">
      <c r="B15" s="517"/>
      <c r="C15" s="517"/>
      <c r="D15" s="134" t="s">
        <v>42</v>
      </c>
      <c r="E15" s="135">
        <v>37.865079365079367</v>
      </c>
      <c r="F15" s="136">
        <v>37.673913043478258</v>
      </c>
      <c r="G15" s="136">
        <v>37.830188679245282</v>
      </c>
      <c r="H15" s="136">
        <v>38.108348134991118</v>
      </c>
      <c r="I15" s="137">
        <v>39.087719298245617</v>
      </c>
      <c r="J15" s="138">
        <v>38.264631043256998</v>
      </c>
    </row>
    <row r="16" spans="1:24" ht="15.75" customHeight="1" thickBot="1" x14ac:dyDescent="0.3">
      <c r="B16" s="517"/>
      <c r="C16" s="517" t="s">
        <v>33</v>
      </c>
      <c r="D16" s="124" t="s">
        <v>41</v>
      </c>
      <c r="E16" s="125">
        <v>3473</v>
      </c>
      <c r="F16" s="126">
        <v>1851</v>
      </c>
      <c r="G16" s="126">
        <v>6077</v>
      </c>
      <c r="H16" s="126">
        <v>19080</v>
      </c>
      <c r="I16" s="127">
        <v>17623</v>
      </c>
      <c r="J16" s="128">
        <v>48104</v>
      </c>
    </row>
    <row r="17" spans="2:10" ht="15.75" thickBot="1" x14ac:dyDescent="0.3">
      <c r="B17" s="517"/>
      <c r="C17" s="517"/>
      <c r="D17" s="129" t="s">
        <v>30</v>
      </c>
      <c r="E17" s="130">
        <v>56</v>
      </c>
      <c r="F17" s="131">
        <v>30</v>
      </c>
      <c r="G17" s="131">
        <v>99</v>
      </c>
      <c r="H17" s="131">
        <v>311</v>
      </c>
      <c r="I17" s="132">
        <v>279</v>
      </c>
      <c r="J17" s="133">
        <v>775</v>
      </c>
    </row>
    <row r="18" spans="2:10" ht="15.75" thickBot="1" x14ac:dyDescent="0.3">
      <c r="B18" s="517"/>
      <c r="C18" s="517"/>
      <c r="D18" s="134" t="s">
        <v>42</v>
      </c>
      <c r="E18" s="135">
        <v>62.017857142857146</v>
      </c>
      <c r="F18" s="136">
        <v>61.7</v>
      </c>
      <c r="G18" s="136">
        <v>61.383838383838381</v>
      </c>
      <c r="H18" s="136">
        <v>61.350482315112544</v>
      </c>
      <c r="I18" s="137">
        <v>63.164874551971323</v>
      </c>
      <c r="J18" s="138">
        <v>62.069677419354839</v>
      </c>
    </row>
    <row r="19" spans="2:10" ht="15.75" customHeight="1" thickBot="1" x14ac:dyDescent="0.3">
      <c r="B19" s="517"/>
      <c r="C19" s="517" t="s">
        <v>34</v>
      </c>
      <c r="D19" s="124" t="s">
        <v>41</v>
      </c>
      <c r="E19" s="125">
        <v>3675</v>
      </c>
      <c r="F19" s="126">
        <v>2204</v>
      </c>
      <c r="G19" s="126">
        <v>7064</v>
      </c>
      <c r="H19" s="126">
        <v>22566</v>
      </c>
      <c r="I19" s="127">
        <v>14521</v>
      </c>
      <c r="J19" s="128">
        <v>50030</v>
      </c>
    </row>
    <row r="20" spans="2:10" ht="15.75" thickBot="1" x14ac:dyDescent="0.3">
      <c r="B20" s="517"/>
      <c r="C20" s="517"/>
      <c r="D20" s="129" t="s">
        <v>30</v>
      </c>
      <c r="E20" s="130">
        <v>41</v>
      </c>
      <c r="F20" s="131">
        <v>25</v>
      </c>
      <c r="G20" s="131">
        <v>79</v>
      </c>
      <c r="H20" s="131">
        <v>257</v>
      </c>
      <c r="I20" s="132">
        <v>167</v>
      </c>
      <c r="J20" s="133">
        <v>569</v>
      </c>
    </row>
    <row r="21" spans="2:10" ht="15.75" thickBot="1" x14ac:dyDescent="0.3">
      <c r="B21" s="517"/>
      <c r="C21" s="517"/>
      <c r="D21" s="134" t="s">
        <v>42</v>
      </c>
      <c r="E21" s="135">
        <v>89.634146341463421</v>
      </c>
      <c r="F21" s="136">
        <v>88.16</v>
      </c>
      <c r="G21" s="136">
        <v>89.417721518987335</v>
      </c>
      <c r="H21" s="136">
        <v>87.805447470817114</v>
      </c>
      <c r="I21" s="137">
        <v>86.952095808383234</v>
      </c>
      <c r="J21" s="138">
        <v>87.926186291739896</v>
      </c>
    </row>
    <row r="22" spans="2:10" ht="15.75" customHeight="1" thickBot="1" x14ac:dyDescent="0.3">
      <c r="B22" s="517"/>
      <c r="C22" s="517" t="s">
        <v>35</v>
      </c>
      <c r="D22" s="124" t="s">
        <v>41</v>
      </c>
      <c r="E22" s="125">
        <v>3604</v>
      </c>
      <c r="F22" s="126">
        <v>921</v>
      </c>
      <c r="G22" s="126">
        <v>4205</v>
      </c>
      <c r="H22" s="126">
        <v>21187</v>
      </c>
      <c r="I22" s="127">
        <v>10628</v>
      </c>
      <c r="J22" s="128">
        <v>40545</v>
      </c>
    </row>
    <row r="23" spans="2:10" ht="15.75" thickBot="1" x14ac:dyDescent="0.3">
      <c r="B23" s="517"/>
      <c r="C23" s="517"/>
      <c r="D23" s="129" t="s">
        <v>30</v>
      </c>
      <c r="E23" s="130">
        <v>31</v>
      </c>
      <c r="F23" s="131">
        <v>8</v>
      </c>
      <c r="G23" s="131">
        <v>37</v>
      </c>
      <c r="H23" s="131">
        <v>185</v>
      </c>
      <c r="I23" s="132">
        <v>95</v>
      </c>
      <c r="J23" s="133">
        <v>356</v>
      </c>
    </row>
    <row r="24" spans="2:10" ht="15.75" thickBot="1" x14ac:dyDescent="0.3">
      <c r="B24" s="517"/>
      <c r="C24" s="517"/>
      <c r="D24" s="134" t="s">
        <v>42</v>
      </c>
      <c r="E24" s="135">
        <v>116.25806451612904</v>
      </c>
      <c r="F24" s="136">
        <v>115.125</v>
      </c>
      <c r="G24" s="136">
        <v>113.64864864864865</v>
      </c>
      <c r="H24" s="136">
        <v>114.52432432432433</v>
      </c>
      <c r="I24" s="137">
        <v>111.87368421052632</v>
      </c>
      <c r="J24" s="138">
        <v>113.89044943820225</v>
      </c>
    </row>
    <row r="25" spans="2:10" ht="15.75" customHeight="1" thickBot="1" x14ac:dyDescent="0.3">
      <c r="B25" s="517"/>
      <c r="C25" s="517" t="s">
        <v>36</v>
      </c>
      <c r="D25" s="124" t="s">
        <v>41</v>
      </c>
      <c r="E25" s="125">
        <v>2796</v>
      </c>
      <c r="F25" s="126">
        <v>579</v>
      </c>
      <c r="G25" s="126">
        <v>2917</v>
      </c>
      <c r="H25" s="126">
        <v>20398</v>
      </c>
      <c r="I25" s="127">
        <v>8930</v>
      </c>
      <c r="J25" s="128">
        <v>35620</v>
      </c>
    </row>
    <row r="26" spans="2:10" ht="15.75" thickBot="1" x14ac:dyDescent="0.3">
      <c r="B26" s="517"/>
      <c r="C26" s="517"/>
      <c r="D26" s="129" t="s">
        <v>30</v>
      </c>
      <c r="E26" s="130">
        <v>20</v>
      </c>
      <c r="F26" s="131">
        <v>4</v>
      </c>
      <c r="G26" s="131">
        <v>21</v>
      </c>
      <c r="H26" s="131">
        <v>147</v>
      </c>
      <c r="I26" s="132">
        <v>65</v>
      </c>
      <c r="J26" s="133">
        <v>257</v>
      </c>
    </row>
    <row r="27" spans="2:10" ht="15.75" thickBot="1" x14ac:dyDescent="0.3">
      <c r="B27" s="517"/>
      <c r="C27" s="517"/>
      <c r="D27" s="134" t="s">
        <v>42</v>
      </c>
      <c r="E27" s="135">
        <v>139.80000000000001</v>
      </c>
      <c r="F27" s="136">
        <v>144.75</v>
      </c>
      <c r="G27" s="136">
        <v>138.9047619047619</v>
      </c>
      <c r="H27" s="136">
        <v>138.76190476190476</v>
      </c>
      <c r="I27" s="137">
        <v>137.38461538461539</v>
      </c>
      <c r="J27" s="138">
        <v>138.59922178988327</v>
      </c>
    </row>
    <row r="28" spans="2:10" ht="15.75" customHeight="1" thickBot="1" x14ac:dyDescent="0.3">
      <c r="B28" s="517"/>
      <c r="C28" s="517" t="s">
        <v>37</v>
      </c>
      <c r="D28" s="124" t="s">
        <v>41</v>
      </c>
      <c r="E28" s="125">
        <v>2274</v>
      </c>
      <c r="F28" s="126">
        <v>159</v>
      </c>
      <c r="G28" s="126">
        <v>3113</v>
      </c>
      <c r="H28" s="126">
        <v>12663</v>
      </c>
      <c r="I28" s="127">
        <v>4873</v>
      </c>
      <c r="J28" s="128">
        <v>23082</v>
      </c>
    </row>
    <row r="29" spans="2:10" ht="15.75" thickBot="1" x14ac:dyDescent="0.3">
      <c r="B29" s="517"/>
      <c r="C29" s="517"/>
      <c r="D29" s="129" t="s">
        <v>30</v>
      </c>
      <c r="E29" s="130">
        <v>14</v>
      </c>
      <c r="F29" s="131">
        <v>1</v>
      </c>
      <c r="G29" s="131">
        <v>19</v>
      </c>
      <c r="H29" s="131">
        <v>78</v>
      </c>
      <c r="I29" s="132">
        <v>30</v>
      </c>
      <c r="J29" s="133">
        <v>142</v>
      </c>
    </row>
    <row r="30" spans="2:10" ht="15.75" thickBot="1" x14ac:dyDescent="0.3">
      <c r="B30" s="517"/>
      <c r="C30" s="517"/>
      <c r="D30" s="134" t="s">
        <v>42</v>
      </c>
      <c r="E30" s="135">
        <v>162.42857142857142</v>
      </c>
      <c r="F30" s="136">
        <v>159</v>
      </c>
      <c r="G30" s="136">
        <v>163.84210526315789</v>
      </c>
      <c r="H30" s="136">
        <v>162.34615384615384</v>
      </c>
      <c r="I30" s="137">
        <v>162.43333333333334</v>
      </c>
      <c r="J30" s="138">
        <v>162.54929577464787</v>
      </c>
    </row>
    <row r="31" spans="2:10" ht="15.75" customHeight="1" thickBot="1" x14ac:dyDescent="0.3">
      <c r="B31" s="517"/>
      <c r="C31" s="517" t="s">
        <v>38</v>
      </c>
      <c r="D31" s="124" t="s">
        <v>41</v>
      </c>
      <c r="E31" s="125">
        <v>369</v>
      </c>
      <c r="F31" s="126">
        <v>0</v>
      </c>
      <c r="G31" s="126">
        <v>1693</v>
      </c>
      <c r="H31" s="126">
        <v>16631</v>
      </c>
      <c r="I31" s="127">
        <v>3353</v>
      </c>
      <c r="J31" s="128">
        <v>22046</v>
      </c>
    </row>
    <row r="32" spans="2:10" ht="15.75" thickBot="1" x14ac:dyDescent="0.3">
      <c r="B32" s="517"/>
      <c r="C32" s="517"/>
      <c r="D32" s="129" t="s">
        <v>30</v>
      </c>
      <c r="E32" s="130">
        <v>2</v>
      </c>
      <c r="F32" s="131">
        <v>0</v>
      </c>
      <c r="G32" s="131">
        <v>9</v>
      </c>
      <c r="H32" s="131">
        <v>90</v>
      </c>
      <c r="I32" s="132">
        <v>18</v>
      </c>
      <c r="J32" s="133">
        <v>119</v>
      </c>
    </row>
    <row r="33" spans="2:10" ht="15.75" thickBot="1" x14ac:dyDescent="0.3">
      <c r="B33" s="517"/>
      <c r="C33" s="517"/>
      <c r="D33" s="134" t="s">
        <v>42</v>
      </c>
      <c r="E33" s="135">
        <v>184.5</v>
      </c>
      <c r="F33" s="136" t="s">
        <v>45</v>
      </c>
      <c r="G33" s="136">
        <v>188.11111111111111</v>
      </c>
      <c r="H33" s="136">
        <v>184.78888888888889</v>
      </c>
      <c r="I33" s="137">
        <v>186.27777777777777</v>
      </c>
      <c r="J33" s="138">
        <v>185.26050420168067</v>
      </c>
    </row>
    <row r="34" spans="2:10" ht="15.75" customHeight="1" thickBot="1" x14ac:dyDescent="0.3">
      <c r="B34" s="517"/>
      <c r="C34" s="517" t="s">
        <v>39</v>
      </c>
      <c r="D34" s="124" t="s">
        <v>41</v>
      </c>
      <c r="E34" s="125">
        <v>2337</v>
      </c>
      <c r="F34" s="126">
        <v>448</v>
      </c>
      <c r="G34" s="126">
        <v>12303</v>
      </c>
      <c r="H34" s="126">
        <v>18018</v>
      </c>
      <c r="I34" s="127">
        <v>10315</v>
      </c>
      <c r="J34" s="128">
        <v>43421</v>
      </c>
    </row>
    <row r="35" spans="2:10" ht="15.75" thickBot="1" x14ac:dyDescent="0.3">
      <c r="B35" s="517"/>
      <c r="C35" s="517"/>
      <c r="D35" s="129" t="s">
        <v>30</v>
      </c>
      <c r="E35" s="130">
        <v>9</v>
      </c>
      <c r="F35" s="131">
        <v>2</v>
      </c>
      <c r="G35" s="131">
        <v>39</v>
      </c>
      <c r="H35" s="131">
        <v>66</v>
      </c>
      <c r="I35" s="132">
        <v>32</v>
      </c>
      <c r="J35" s="133">
        <v>148</v>
      </c>
    </row>
    <row r="36" spans="2:10" ht="15.75" thickBot="1" x14ac:dyDescent="0.3">
      <c r="B36" s="517"/>
      <c r="C36" s="517"/>
      <c r="D36" s="134" t="s">
        <v>42</v>
      </c>
      <c r="E36" s="135">
        <v>259.66666666666669</v>
      </c>
      <c r="F36" s="136">
        <v>224</v>
      </c>
      <c r="G36" s="136">
        <v>315.46153846153845</v>
      </c>
      <c r="H36" s="136">
        <v>273</v>
      </c>
      <c r="I36" s="137">
        <v>322.34375</v>
      </c>
      <c r="J36" s="138">
        <v>293.38513513513516</v>
      </c>
    </row>
    <row r="37" spans="2:10" ht="15.75" customHeight="1" thickBot="1" x14ac:dyDescent="0.3">
      <c r="B37" s="517"/>
      <c r="C37" s="517" t="s">
        <v>29</v>
      </c>
      <c r="D37" s="124" t="s">
        <v>41</v>
      </c>
      <c r="E37" s="139">
        <v>24905</v>
      </c>
      <c r="F37" s="140">
        <v>8360</v>
      </c>
      <c r="G37" s="140">
        <v>45867</v>
      </c>
      <c r="H37" s="140">
        <v>160180</v>
      </c>
      <c r="I37" s="141">
        <v>83960</v>
      </c>
      <c r="J37" s="128">
        <v>323272</v>
      </c>
    </row>
    <row r="38" spans="2:10" ht="15.75" thickBot="1" x14ac:dyDescent="0.3">
      <c r="B38" s="517"/>
      <c r="C38" s="517"/>
      <c r="D38" s="129" t="s">
        <v>30</v>
      </c>
      <c r="E38" s="142">
        <v>386</v>
      </c>
      <c r="F38" s="143">
        <v>144</v>
      </c>
      <c r="G38" s="143">
        <v>623</v>
      </c>
      <c r="H38" s="143">
        <v>2134</v>
      </c>
      <c r="I38" s="144">
        <v>1109</v>
      </c>
      <c r="J38" s="133">
        <v>4396</v>
      </c>
    </row>
    <row r="39" spans="2:10" ht="15.75" thickBot="1" x14ac:dyDescent="0.3">
      <c r="B39" s="517"/>
      <c r="C39" s="517"/>
      <c r="D39" s="134" t="s">
        <v>42</v>
      </c>
      <c r="E39" s="145">
        <v>64.520725388601036</v>
      </c>
      <c r="F39" s="146">
        <v>58.055555555555557</v>
      </c>
      <c r="G39" s="146">
        <v>73.62279293739968</v>
      </c>
      <c r="H39" s="146">
        <v>75.060918462980325</v>
      </c>
      <c r="I39" s="147">
        <v>75.707844905320101</v>
      </c>
      <c r="J39" s="138">
        <v>73.53776160145587</v>
      </c>
    </row>
    <row r="49" spans="14:14" x14ac:dyDescent="0.25">
      <c r="N49" s="44">
        <f>547/4396</f>
        <v>0.12443130118289354</v>
      </c>
    </row>
  </sheetData>
  <mergeCells count="12">
    <mergeCell ref="C10:C12"/>
    <mergeCell ref="B8:J8"/>
    <mergeCell ref="B9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conditionalFormatting sqref="E12:I12">
    <cfRule type="colorScale" priority="16">
      <colorScale>
        <cfvo type="min"/>
        <cfvo type="max"/>
        <color rgb="FFFCFCFF"/>
        <color rgb="FF63BE7B"/>
      </colorScale>
    </cfRule>
  </conditionalFormatting>
  <conditionalFormatting sqref="E15:I15 E18:I18 E21:I21 E24:I24 E27:I27 E30:I30 E33:I33 E36:I36 E39:I39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A56B236A-61CC-4E77-ABBE-9CB9E93C1815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0FF4-4C64-406B-B694-23E88743944F}">
  <sheetPr>
    <tabColor theme="4" tint="0.39997558519241921"/>
    <pageSetUpPr fitToPage="1"/>
  </sheetPr>
  <dimension ref="A1:V928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6.85546875" customWidth="1"/>
    <col min="7" max="13" width="9.5703125" customWidth="1"/>
    <col min="14" max="16" width="7.42578125" customWidth="1"/>
    <col min="17" max="17" width="12.5703125" customWidth="1"/>
    <col min="18" max="34" width="7.42578125" customWidth="1"/>
    <col min="35" max="43" width="8.5703125" customWidth="1"/>
  </cols>
  <sheetData>
    <row r="1" spans="1:22" ht="10.5" customHeight="1" x14ac:dyDescent="0.2"/>
    <row r="2" spans="1:22" ht="10.5" customHeight="1" x14ac:dyDescent="0.2">
      <c r="B2" s="1" t="s">
        <v>0</v>
      </c>
      <c r="C2" s="1"/>
      <c r="D2" s="1"/>
      <c r="E2" s="1"/>
      <c r="F2" s="1"/>
    </row>
    <row r="3" spans="1:22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2" ht="10.5" customHeight="1" x14ac:dyDescent="0.2">
      <c r="A4" s="3"/>
      <c r="O4" s="12"/>
      <c r="P4" s="12"/>
      <c r="Q4" s="12"/>
      <c r="R4" s="12"/>
      <c r="S4" s="12"/>
      <c r="T4" s="12"/>
      <c r="U4" s="12"/>
      <c r="V4" s="12"/>
    </row>
    <row r="5" spans="1:22" x14ac:dyDescent="0.2">
      <c r="A5" s="460" t="s">
        <v>90</v>
      </c>
    </row>
    <row r="6" spans="1:22" ht="10.5" customHeight="1" x14ac:dyDescent="0.2">
      <c r="A6" s="3"/>
      <c r="B6" s="4"/>
      <c r="C6" s="4"/>
      <c r="D6" s="4"/>
      <c r="E6" s="4"/>
      <c r="F6" s="4"/>
      <c r="O6" s="12"/>
      <c r="P6" s="12"/>
      <c r="Q6" s="12"/>
      <c r="R6" s="12"/>
      <c r="S6" s="12"/>
      <c r="T6" s="12"/>
      <c r="U6" s="12"/>
    </row>
    <row r="7" spans="1:22" ht="10.5" customHeight="1" x14ac:dyDescent="0.2"/>
    <row r="8" spans="1:22" ht="10.5" customHeight="1" x14ac:dyDescent="0.2"/>
    <row r="9" spans="1:22" ht="10.5" customHeight="1" thickBot="1" x14ac:dyDescent="0.25"/>
    <row r="10" spans="1:22" ht="15" customHeight="1" x14ac:dyDescent="0.2">
      <c r="B10" s="528" t="s">
        <v>54</v>
      </c>
      <c r="C10" s="529"/>
      <c r="D10" s="529"/>
      <c r="E10" s="529"/>
      <c r="F10" s="529"/>
      <c r="G10" s="529"/>
      <c r="H10" s="529"/>
      <c r="I10" s="530"/>
    </row>
    <row r="11" spans="1:22" ht="15" customHeight="1" thickBot="1" x14ac:dyDescent="0.25">
      <c r="A11" s="92"/>
      <c r="B11" s="531" t="s">
        <v>55</v>
      </c>
      <c r="C11" s="532"/>
      <c r="D11" s="532"/>
      <c r="E11" s="532"/>
      <c r="F11" s="532"/>
      <c r="G11" s="532"/>
      <c r="H11" s="532"/>
      <c r="I11" s="533"/>
    </row>
    <row r="12" spans="1:22" ht="15" customHeight="1" thickBot="1" x14ac:dyDescent="0.25">
      <c r="A12" s="92"/>
      <c r="B12" s="466" t="s">
        <v>40</v>
      </c>
      <c r="C12" s="484"/>
      <c r="D12" s="484"/>
      <c r="E12" s="484"/>
      <c r="F12" s="484"/>
      <c r="G12" s="468" t="s">
        <v>30</v>
      </c>
      <c r="H12" s="468"/>
      <c r="I12" s="469"/>
    </row>
    <row r="13" spans="1:22" ht="28.5" customHeight="1" thickBot="1" x14ac:dyDescent="0.25">
      <c r="B13" s="466"/>
      <c r="C13" s="484"/>
      <c r="D13" s="484"/>
      <c r="E13" s="484"/>
      <c r="F13" s="484"/>
      <c r="G13" s="468" t="s">
        <v>56</v>
      </c>
      <c r="H13" s="468"/>
      <c r="I13" s="19" t="s">
        <v>57</v>
      </c>
      <c r="J13" s="80"/>
    </row>
    <row r="14" spans="1:22" ht="14.45" customHeight="1" x14ac:dyDescent="0.2">
      <c r="B14" s="467"/>
      <c r="C14" s="485"/>
      <c r="D14" s="485"/>
      <c r="E14" s="485"/>
      <c r="F14" s="485"/>
      <c r="G14" s="149" t="s">
        <v>8</v>
      </c>
      <c r="H14" s="149" t="s">
        <v>63</v>
      </c>
      <c r="I14" s="76"/>
    </row>
    <row r="15" spans="1:22" ht="15" customHeight="1" x14ac:dyDescent="0.2">
      <c r="A15" s="12"/>
      <c r="B15" s="525" t="s">
        <v>43</v>
      </c>
      <c r="C15" s="526"/>
      <c r="D15" s="526"/>
      <c r="E15" s="526"/>
      <c r="F15" s="527"/>
      <c r="G15" s="150">
        <v>263</v>
      </c>
      <c r="H15" s="154">
        <v>0.68134715025906734</v>
      </c>
      <c r="I15" s="155">
        <v>386</v>
      </c>
      <c r="J15" s="80"/>
      <c r="K15" s="156"/>
      <c r="L15" s="156"/>
    </row>
    <row r="16" spans="1:22" ht="15" customHeight="1" x14ac:dyDescent="0.2">
      <c r="A16" s="12"/>
      <c r="B16" s="519" t="s">
        <v>44</v>
      </c>
      <c r="C16" s="520"/>
      <c r="D16" s="520"/>
      <c r="E16" s="520"/>
      <c r="F16" s="521"/>
      <c r="G16" s="157">
        <v>102</v>
      </c>
      <c r="H16" s="161">
        <v>0.70833333333333337</v>
      </c>
      <c r="I16" s="162">
        <v>144</v>
      </c>
    </row>
    <row r="17" spans="1:15" ht="15" customHeight="1" x14ac:dyDescent="0.2">
      <c r="A17" s="12"/>
      <c r="B17" s="519" t="s">
        <v>46</v>
      </c>
      <c r="C17" s="520"/>
      <c r="D17" s="520"/>
      <c r="E17" s="520"/>
      <c r="F17" s="521"/>
      <c r="G17" s="157">
        <v>379</v>
      </c>
      <c r="H17" s="161">
        <v>0.608346709470305</v>
      </c>
      <c r="I17" s="162">
        <v>623</v>
      </c>
    </row>
    <row r="18" spans="1:15" ht="15" customHeight="1" x14ac:dyDescent="0.2">
      <c r="A18" s="12"/>
      <c r="B18" s="519" t="s">
        <v>47</v>
      </c>
      <c r="C18" s="520"/>
      <c r="D18" s="520"/>
      <c r="E18" s="520"/>
      <c r="F18" s="521"/>
      <c r="G18" s="157">
        <v>1051</v>
      </c>
      <c r="H18" s="161">
        <v>0.49250234301780693</v>
      </c>
      <c r="I18" s="162">
        <v>2134</v>
      </c>
      <c r="K18" s="163"/>
      <c r="L18" s="163"/>
    </row>
    <row r="19" spans="1:15" ht="15" customHeight="1" x14ac:dyDescent="0.2">
      <c r="A19" s="12"/>
      <c r="B19" s="522" t="s">
        <v>48</v>
      </c>
      <c r="C19" s="523"/>
      <c r="D19" s="523"/>
      <c r="E19" s="523"/>
      <c r="F19" s="524"/>
      <c r="G19" s="157">
        <v>472</v>
      </c>
      <c r="H19" s="161">
        <v>0.42560865644724977</v>
      </c>
      <c r="I19" s="164">
        <v>1109</v>
      </c>
    </row>
    <row r="20" spans="1:15" ht="15" customHeight="1" thickBot="1" x14ac:dyDescent="0.25">
      <c r="B20" s="486" t="s">
        <v>29</v>
      </c>
      <c r="C20" s="487"/>
      <c r="D20" s="487"/>
      <c r="E20" s="487"/>
      <c r="F20" s="488"/>
      <c r="G20" s="165">
        <v>2267</v>
      </c>
      <c r="H20" s="169">
        <v>0.51569608735213834</v>
      </c>
      <c r="I20" s="170">
        <v>4396</v>
      </c>
      <c r="K20" s="39"/>
    </row>
    <row r="21" spans="1:15" ht="15" customHeight="1" x14ac:dyDescent="0.2">
      <c r="B21" s="171" t="s">
        <v>133</v>
      </c>
      <c r="O21" s="39"/>
    </row>
    <row r="22" spans="1:15" ht="10.5" customHeight="1" x14ac:dyDescent="0.2"/>
    <row r="23" spans="1:15" ht="10.5" customHeight="1" x14ac:dyDescent="0.2"/>
    <row r="24" spans="1:15" ht="10.5" customHeight="1" x14ac:dyDescent="0.2"/>
    <row r="25" spans="1:15" ht="10.5" customHeight="1" x14ac:dyDescent="0.2"/>
    <row r="26" spans="1:15" ht="10.5" customHeight="1" x14ac:dyDescent="0.2"/>
    <row r="27" spans="1:15" ht="10.5" customHeight="1" x14ac:dyDescent="0.2"/>
    <row r="28" spans="1:15" ht="10.5" customHeight="1" x14ac:dyDescent="0.2">
      <c r="B28" s="12"/>
      <c r="G28" s="12"/>
    </row>
    <row r="29" spans="1:15" ht="10.5" customHeight="1" x14ac:dyDescent="0.2">
      <c r="B29" s="12"/>
      <c r="G29" s="103"/>
      <c r="H29" s="103"/>
      <c r="I29" s="103"/>
      <c r="J29" s="103"/>
      <c r="K29" s="103"/>
      <c r="L29" s="103"/>
      <c r="M29" s="103"/>
    </row>
    <row r="30" spans="1:15" ht="10.5" customHeight="1" x14ac:dyDescent="0.2">
      <c r="B30" s="12"/>
      <c r="G30" s="12"/>
      <c r="I30" s="103"/>
      <c r="K30" s="12"/>
    </row>
    <row r="31" spans="1:15" ht="10.5" customHeight="1" x14ac:dyDescent="0.2">
      <c r="B31" s="12"/>
      <c r="G31" s="12"/>
      <c r="I31" s="103"/>
      <c r="K31" s="12"/>
    </row>
    <row r="32" spans="1:15" ht="10.5" customHeight="1" x14ac:dyDescent="0.2">
      <c r="B32" s="12"/>
      <c r="G32" s="12"/>
      <c r="I32" s="12"/>
      <c r="K32" s="12"/>
    </row>
    <row r="33" spans="2:11" ht="10.5" customHeight="1" x14ac:dyDescent="0.2">
      <c r="B33" s="12"/>
      <c r="G33" s="12"/>
      <c r="I33" s="12"/>
      <c r="K33" s="12"/>
    </row>
    <row r="34" spans="2:11" ht="10.5" customHeight="1" x14ac:dyDescent="0.2">
      <c r="B34" s="12"/>
      <c r="G34" s="12"/>
      <c r="I34" s="12"/>
      <c r="K34" s="12"/>
    </row>
    <row r="35" spans="2:11" ht="10.5" customHeight="1" x14ac:dyDescent="0.2"/>
    <row r="36" spans="2:11" ht="10.5" customHeight="1" x14ac:dyDescent="0.2">
      <c r="B36" s="12"/>
      <c r="G36" s="12"/>
      <c r="I36" s="12"/>
      <c r="K36" s="12"/>
    </row>
    <row r="37" spans="2:11" ht="10.5" customHeight="1" x14ac:dyDescent="0.2">
      <c r="B37" s="12"/>
      <c r="G37" s="103"/>
      <c r="I37" s="103"/>
      <c r="K37" s="103"/>
    </row>
    <row r="38" spans="2:11" ht="10.5" customHeight="1" x14ac:dyDescent="0.2">
      <c r="B38" s="12"/>
      <c r="G38" s="12"/>
      <c r="I38" s="12"/>
      <c r="K38" s="12"/>
    </row>
    <row r="39" spans="2:11" ht="10.5" customHeight="1" x14ac:dyDescent="0.2">
      <c r="B39" s="12"/>
      <c r="G39" s="12"/>
      <c r="I39" s="12"/>
      <c r="K39" s="12"/>
    </row>
    <row r="40" spans="2:11" ht="10.5" customHeight="1" x14ac:dyDescent="0.2">
      <c r="B40" s="12"/>
      <c r="G40" s="12"/>
      <c r="I40" s="12"/>
      <c r="K40" s="12"/>
    </row>
    <row r="41" spans="2:11" ht="10.5" customHeight="1" x14ac:dyDescent="0.2">
      <c r="B41" s="12"/>
      <c r="G41" s="12"/>
      <c r="I41" s="12"/>
      <c r="K41" s="12"/>
    </row>
    <row r="42" spans="2:11" ht="10.5" customHeight="1" x14ac:dyDescent="0.2">
      <c r="B42" s="12"/>
      <c r="G42" s="12"/>
      <c r="I42" s="12"/>
      <c r="K42" s="12"/>
    </row>
    <row r="43" spans="2:11" ht="10.5" customHeight="1" x14ac:dyDescent="0.2">
      <c r="B43" s="12"/>
    </row>
    <row r="44" spans="2:11" ht="10.5" customHeight="1" x14ac:dyDescent="0.2">
      <c r="B44" s="12"/>
    </row>
    <row r="45" spans="2:11" ht="10.5" customHeight="1" x14ac:dyDescent="0.2"/>
    <row r="46" spans="2:11" ht="10.5" customHeight="1" x14ac:dyDescent="0.2"/>
    <row r="47" spans="2:11" ht="10.5" customHeight="1" x14ac:dyDescent="0.2"/>
    <row r="48" spans="2:11" ht="10.5" customHeight="1" x14ac:dyDescent="0.2">
      <c r="G48" s="80"/>
    </row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</sheetData>
  <mergeCells count="11">
    <mergeCell ref="B15:F15"/>
    <mergeCell ref="B10:I10"/>
    <mergeCell ref="B11:I11"/>
    <mergeCell ref="B12:F14"/>
    <mergeCell ref="G12:I12"/>
    <mergeCell ref="G13:H13"/>
    <mergeCell ref="B16:F16"/>
    <mergeCell ref="B17:F17"/>
    <mergeCell ref="B18:F18"/>
    <mergeCell ref="B19:F19"/>
    <mergeCell ref="B20:F20"/>
  </mergeCells>
  <conditionalFormatting sqref="H15:H19">
    <cfRule type="colorScale" priority="3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F6BCAAE1-D16C-4704-96D6-F69019540388}"/>
  </hyperlinks>
  <pageMargins left="0.7" right="0.7" top="0.75" bottom="0.75" header="0.3" footer="0.3"/>
  <pageSetup paperSize="9" scale="6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9C21-920F-4642-A9D2-A99E85F88A0D}">
  <sheetPr codeName="Hoja11">
    <tabColor theme="4" tint="0.39997558519241921"/>
    <pageSetUpPr fitToPage="1"/>
  </sheetPr>
  <dimension ref="A1:V933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6.85546875" customWidth="1"/>
    <col min="7" max="13" width="9.5703125" customWidth="1"/>
    <col min="14" max="16" width="7.42578125" customWidth="1"/>
    <col min="17" max="17" width="12.5703125" customWidth="1"/>
    <col min="18" max="34" width="7.42578125" customWidth="1"/>
    <col min="35" max="43" width="8.5703125" customWidth="1"/>
  </cols>
  <sheetData>
    <row r="1" spans="1:22" ht="10.5" customHeight="1" x14ac:dyDescent="0.2"/>
    <row r="2" spans="1:22" ht="10.5" customHeight="1" x14ac:dyDescent="0.2">
      <c r="B2" s="1" t="s">
        <v>0</v>
      </c>
      <c r="C2" s="1"/>
      <c r="D2" s="1"/>
      <c r="E2" s="1"/>
      <c r="F2" s="1"/>
    </row>
    <row r="3" spans="1:22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2" ht="10.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22" x14ac:dyDescent="0.2">
      <c r="A5" s="460" t="s">
        <v>91</v>
      </c>
    </row>
    <row r="6" spans="1:22" ht="10.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22" ht="10.5" customHeight="1" x14ac:dyDescent="0.2">
      <c r="A7" s="3"/>
      <c r="O7" s="12"/>
      <c r="P7" s="12"/>
      <c r="Q7" s="12"/>
      <c r="R7" s="12"/>
      <c r="S7" s="12"/>
      <c r="T7" s="12"/>
      <c r="U7" s="12"/>
      <c r="V7" s="12"/>
    </row>
    <row r="8" spans="1:22" ht="10.5" customHeight="1" x14ac:dyDescent="0.2">
      <c r="A8" s="3"/>
      <c r="B8" s="4"/>
      <c r="C8" s="4"/>
      <c r="D8" s="4"/>
      <c r="E8" s="4"/>
      <c r="F8" s="4"/>
      <c r="O8" s="12"/>
      <c r="P8" s="12"/>
      <c r="Q8" s="12"/>
      <c r="R8" s="12"/>
      <c r="S8" s="12"/>
      <c r="T8" s="12"/>
      <c r="U8" s="12"/>
      <c r="V8" s="12"/>
    </row>
    <row r="9" spans="1:22" ht="10.5" customHeight="1" thickBot="1" x14ac:dyDescent="0.25">
      <c r="A9" s="3"/>
      <c r="B9" s="4"/>
      <c r="C9" s="4"/>
      <c r="D9" s="4"/>
      <c r="E9" s="4"/>
      <c r="F9" s="4"/>
      <c r="O9" s="12"/>
      <c r="P9" s="12"/>
      <c r="Q9" s="12"/>
      <c r="R9" s="12"/>
      <c r="S9" s="12"/>
      <c r="T9" s="12"/>
      <c r="U9" s="12"/>
    </row>
    <row r="10" spans="1:22" ht="15" customHeight="1" thickBot="1" x14ac:dyDescent="0.25">
      <c r="A10" s="92"/>
      <c r="B10" s="534" t="s">
        <v>4</v>
      </c>
      <c r="C10" s="535"/>
      <c r="D10" s="535"/>
      <c r="E10" s="535"/>
      <c r="F10" s="535"/>
      <c r="G10" s="535"/>
      <c r="H10" s="535"/>
      <c r="I10" s="535"/>
      <c r="J10" s="535"/>
      <c r="K10" s="536"/>
    </row>
    <row r="11" spans="1:22" ht="15" customHeight="1" thickBot="1" x14ac:dyDescent="0.25">
      <c r="A11" s="92"/>
      <c r="B11" s="466" t="s">
        <v>40</v>
      </c>
      <c r="C11" s="484"/>
      <c r="D11" s="484"/>
      <c r="E11" s="484"/>
      <c r="F11" s="484"/>
      <c r="G11" s="468" t="s">
        <v>58</v>
      </c>
      <c r="H11" s="468"/>
      <c r="I11" s="468"/>
      <c r="J11" s="468"/>
      <c r="K11" s="537" t="s">
        <v>59</v>
      </c>
    </row>
    <row r="12" spans="1:22" ht="15" customHeight="1" thickBot="1" x14ac:dyDescent="0.25">
      <c r="B12" s="466"/>
      <c r="C12" s="484"/>
      <c r="D12" s="484"/>
      <c r="E12" s="484"/>
      <c r="F12" s="484"/>
      <c r="G12" s="468" t="s">
        <v>135</v>
      </c>
      <c r="H12" s="468"/>
      <c r="I12" s="468" t="s">
        <v>136</v>
      </c>
      <c r="J12" s="468"/>
      <c r="K12" s="538"/>
      <c r="L12" s="80"/>
    </row>
    <row r="13" spans="1:22" ht="15" customHeight="1" x14ac:dyDescent="0.2">
      <c r="B13" s="467"/>
      <c r="C13" s="485"/>
      <c r="D13" s="485"/>
      <c r="E13" s="485"/>
      <c r="F13" s="485"/>
      <c r="G13" s="21" t="s">
        <v>8</v>
      </c>
      <c r="H13" s="149" t="s">
        <v>63</v>
      </c>
      <c r="I13" s="21" t="s">
        <v>8</v>
      </c>
      <c r="J13" s="149" t="s">
        <v>63</v>
      </c>
      <c r="K13" s="76" t="s">
        <v>8</v>
      </c>
    </row>
    <row r="14" spans="1:22" ht="15" customHeight="1" x14ac:dyDescent="0.2">
      <c r="A14" s="12"/>
      <c r="B14" s="525" t="s">
        <v>43</v>
      </c>
      <c r="C14" s="526"/>
      <c r="D14" s="526"/>
      <c r="E14" s="526"/>
      <c r="F14" s="527"/>
      <c r="G14" s="150">
        <v>216</v>
      </c>
      <c r="H14" s="151">
        <f t="shared" ref="H14:H19" si="0">IF(G14=0,"-",G14/$K14)</f>
        <v>0.55958549222797926</v>
      </c>
      <c r="I14" s="152">
        <v>117</v>
      </c>
      <c r="J14" s="153">
        <f t="shared" ref="J14:J19" si="1">IF(I14=0,"-",I14/$K14)</f>
        <v>0.30310880829015546</v>
      </c>
      <c r="K14" s="155">
        <v>386</v>
      </c>
      <c r="L14" s="80"/>
      <c r="M14" s="156"/>
      <c r="N14" s="156"/>
    </row>
    <row r="15" spans="1:22" ht="15" customHeight="1" x14ac:dyDescent="0.2">
      <c r="A15" s="12"/>
      <c r="B15" s="519" t="s">
        <v>44</v>
      </c>
      <c r="C15" s="520"/>
      <c r="D15" s="520"/>
      <c r="E15" s="520"/>
      <c r="F15" s="521"/>
      <c r="G15" s="157">
        <v>89</v>
      </c>
      <c r="H15" s="158">
        <f t="shared" si="0"/>
        <v>0.61805555555555558</v>
      </c>
      <c r="I15" s="159">
        <v>50</v>
      </c>
      <c r="J15" s="160">
        <f t="shared" si="1"/>
        <v>0.34722222222222221</v>
      </c>
      <c r="K15" s="162">
        <v>144</v>
      </c>
    </row>
    <row r="16" spans="1:22" ht="15" customHeight="1" x14ac:dyDescent="0.2">
      <c r="A16" s="12"/>
      <c r="B16" s="519" t="s">
        <v>46</v>
      </c>
      <c r="C16" s="520"/>
      <c r="D16" s="520"/>
      <c r="E16" s="520"/>
      <c r="F16" s="521"/>
      <c r="G16" s="157">
        <v>288</v>
      </c>
      <c r="H16" s="158">
        <f t="shared" si="0"/>
        <v>0.4622792937399679</v>
      </c>
      <c r="I16" s="159">
        <v>215</v>
      </c>
      <c r="J16" s="160">
        <f t="shared" si="1"/>
        <v>0.3451043338683788</v>
      </c>
      <c r="K16" s="162">
        <v>623</v>
      </c>
    </row>
    <row r="17" spans="1:15" ht="15" customHeight="1" x14ac:dyDescent="0.2">
      <c r="A17" s="12"/>
      <c r="B17" s="519" t="s">
        <v>47</v>
      </c>
      <c r="C17" s="520"/>
      <c r="D17" s="520"/>
      <c r="E17" s="520"/>
      <c r="F17" s="521"/>
      <c r="G17" s="157">
        <v>802</v>
      </c>
      <c r="H17" s="158">
        <f t="shared" si="0"/>
        <v>0.37582005623242737</v>
      </c>
      <c r="I17" s="159">
        <v>480</v>
      </c>
      <c r="J17" s="160">
        <f t="shared" si="1"/>
        <v>0.22492970946579194</v>
      </c>
      <c r="K17" s="162">
        <v>2134</v>
      </c>
      <c r="M17" s="163"/>
      <c r="N17" s="163"/>
    </row>
    <row r="18" spans="1:15" ht="15" customHeight="1" x14ac:dyDescent="0.2">
      <c r="A18" s="12"/>
      <c r="B18" s="522" t="s">
        <v>48</v>
      </c>
      <c r="C18" s="523"/>
      <c r="D18" s="523"/>
      <c r="E18" s="523"/>
      <c r="F18" s="524"/>
      <c r="G18" s="157">
        <v>327</v>
      </c>
      <c r="H18" s="158">
        <f t="shared" si="0"/>
        <v>0.29486023444544635</v>
      </c>
      <c r="I18" s="159">
        <v>254</v>
      </c>
      <c r="J18" s="160">
        <f t="shared" si="1"/>
        <v>0.22903516681695221</v>
      </c>
      <c r="K18" s="164">
        <v>1109</v>
      </c>
    </row>
    <row r="19" spans="1:15" ht="15" customHeight="1" thickBot="1" x14ac:dyDescent="0.25">
      <c r="B19" s="486" t="s">
        <v>29</v>
      </c>
      <c r="C19" s="487"/>
      <c r="D19" s="487"/>
      <c r="E19" s="487"/>
      <c r="F19" s="488"/>
      <c r="G19" s="165">
        <f>SUM(G14:G18)</f>
        <v>1722</v>
      </c>
      <c r="H19" s="166">
        <f t="shared" si="0"/>
        <v>0.39171974522292996</v>
      </c>
      <c r="I19" s="167">
        <f>SUM(I14:I18)</f>
        <v>1116</v>
      </c>
      <c r="J19" s="168">
        <f t="shared" si="1"/>
        <v>0.25386715195632392</v>
      </c>
      <c r="K19" s="170">
        <f>SUM(K14:K18)</f>
        <v>4396</v>
      </c>
      <c r="M19" s="39"/>
    </row>
    <row r="20" spans="1:15" ht="15" customHeight="1" x14ac:dyDescent="0.2">
      <c r="B20" s="171" t="s">
        <v>133</v>
      </c>
      <c r="O20" s="39"/>
    </row>
    <row r="21" spans="1:15" ht="10.5" customHeight="1" x14ac:dyDescent="0.2"/>
    <row r="22" spans="1:15" ht="10.5" customHeight="1" x14ac:dyDescent="0.2"/>
    <row r="23" spans="1:15" ht="10.5" customHeight="1" x14ac:dyDescent="0.2"/>
    <row r="24" spans="1:15" ht="10.5" customHeight="1" x14ac:dyDescent="0.2"/>
    <row r="25" spans="1:15" ht="10.5" customHeight="1" x14ac:dyDescent="0.2"/>
    <row r="26" spans="1:15" ht="10.5" customHeight="1" x14ac:dyDescent="0.2"/>
    <row r="27" spans="1:15" ht="10.5" customHeight="1" x14ac:dyDescent="0.2"/>
    <row r="28" spans="1:15" ht="10.5" customHeight="1" x14ac:dyDescent="0.2"/>
    <row r="29" spans="1:15" ht="10.5" customHeight="1" x14ac:dyDescent="0.2"/>
    <row r="30" spans="1:15" ht="10.5" customHeight="1" x14ac:dyDescent="0.2"/>
    <row r="31" spans="1:15" ht="10.5" customHeight="1" x14ac:dyDescent="0.2"/>
    <row r="32" spans="1:15" ht="10.5" customHeight="1" x14ac:dyDescent="0.2"/>
    <row r="33" spans="2:13" ht="10.5" customHeight="1" x14ac:dyDescent="0.2">
      <c r="B33" s="12"/>
      <c r="G33" s="12"/>
    </row>
    <row r="34" spans="2:13" ht="10.5" customHeight="1" x14ac:dyDescent="0.2">
      <c r="B34" s="12"/>
      <c r="G34" s="103"/>
      <c r="H34" s="103"/>
      <c r="I34" s="103"/>
      <c r="J34" s="103"/>
      <c r="K34" s="103"/>
      <c r="L34" s="103"/>
      <c r="M34" s="103"/>
    </row>
    <row r="35" spans="2:13" ht="10.5" customHeight="1" x14ac:dyDescent="0.2">
      <c r="B35" s="12"/>
      <c r="G35" s="12"/>
      <c r="I35" s="103"/>
      <c r="K35" s="12"/>
    </row>
    <row r="36" spans="2:13" ht="10.5" customHeight="1" x14ac:dyDescent="0.2">
      <c r="B36" s="12"/>
      <c r="G36" s="12"/>
      <c r="I36" s="103"/>
      <c r="K36" s="12"/>
    </row>
    <row r="37" spans="2:13" ht="10.5" customHeight="1" x14ac:dyDescent="0.2">
      <c r="B37" s="12"/>
      <c r="G37" s="12"/>
      <c r="I37" s="12"/>
      <c r="K37" s="12"/>
    </row>
    <row r="38" spans="2:13" ht="10.5" customHeight="1" x14ac:dyDescent="0.2">
      <c r="B38" s="12"/>
      <c r="G38" s="12"/>
      <c r="I38" s="12"/>
      <c r="K38" s="12"/>
    </row>
    <row r="39" spans="2:13" ht="10.5" customHeight="1" x14ac:dyDescent="0.2">
      <c r="B39" s="12"/>
      <c r="G39" s="12"/>
      <c r="I39" s="12"/>
      <c r="K39" s="12"/>
    </row>
    <row r="40" spans="2:13" ht="10.5" customHeight="1" x14ac:dyDescent="0.2"/>
    <row r="41" spans="2:13" ht="10.5" customHeight="1" x14ac:dyDescent="0.2">
      <c r="B41" s="12"/>
      <c r="G41" s="12"/>
      <c r="I41" s="12"/>
      <c r="K41" s="12"/>
    </row>
    <row r="42" spans="2:13" ht="10.5" customHeight="1" x14ac:dyDescent="0.2">
      <c r="B42" s="12"/>
      <c r="G42" s="103"/>
      <c r="I42" s="103"/>
      <c r="K42" s="103"/>
    </row>
    <row r="43" spans="2:13" ht="10.5" customHeight="1" x14ac:dyDescent="0.2">
      <c r="B43" s="12"/>
      <c r="G43" s="12"/>
      <c r="I43" s="12"/>
      <c r="K43" s="12"/>
    </row>
    <row r="44" spans="2:13" ht="10.5" customHeight="1" x14ac:dyDescent="0.2">
      <c r="B44" s="12"/>
      <c r="G44" s="12"/>
      <c r="I44" s="12"/>
      <c r="K44" s="12"/>
    </row>
    <row r="45" spans="2:13" ht="10.5" customHeight="1" x14ac:dyDescent="0.2">
      <c r="B45" s="12"/>
      <c r="G45" s="12"/>
      <c r="I45" s="12"/>
      <c r="K45" s="12"/>
    </row>
    <row r="46" spans="2:13" ht="10.5" customHeight="1" x14ac:dyDescent="0.2">
      <c r="B46" s="12"/>
      <c r="G46" s="12"/>
      <c r="I46" s="12"/>
      <c r="K46" s="12"/>
    </row>
    <row r="47" spans="2:13" ht="10.5" customHeight="1" x14ac:dyDescent="0.2">
      <c r="B47" s="12"/>
      <c r="G47" s="12"/>
      <c r="I47" s="12"/>
      <c r="K47" s="12"/>
    </row>
    <row r="48" spans="2:13" ht="10.5" customHeight="1" x14ac:dyDescent="0.2">
      <c r="B48" s="12"/>
    </row>
    <row r="49" spans="2:7" ht="10.5" customHeight="1" x14ac:dyDescent="0.2">
      <c r="B49" s="12"/>
    </row>
    <row r="50" spans="2:7" ht="10.5" customHeight="1" x14ac:dyDescent="0.2"/>
    <row r="51" spans="2:7" ht="10.5" customHeight="1" x14ac:dyDescent="0.2"/>
    <row r="52" spans="2:7" ht="10.5" customHeight="1" x14ac:dyDescent="0.2"/>
    <row r="53" spans="2:7" ht="10.5" customHeight="1" x14ac:dyDescent="0.2">
      <c r="G53" s="80"/>
    </row>
    <row r="54" spans="2:7" ht="10.5" customHeight="1" x14ac:dyDescent="0.2"/>
    <row r="55" spans="2:7" ht="10.5" customHeight="1" x14ac:dyDescent="0.2"/>
    <row r="56" spans="2:7" ht="10.5" customHeight="1" x14ac:dyDescent="0.2"/>
    <row r="57" spans="2:7" ht="10.5" customHeight="1" x14ac:dyDescent="0.2"/>
    <row r="58" spans="2:7" ht="10.5" customHeight="1" x14ac:dyDescent="0.2"/>
    <row r="59" spans="2:7" ht="10.5" customHeight="1" x14ac:dyDescent="0.2"/>
    <row r="60" spans="2:7" ht="10.5" customHeight="1" x14ac:dyDescent="0.2"/>
    <row r="61" spans="2:7" ht="10.5" customHeight="1" x14ac:dyDescent="0.2"/>
    <row r="62" spans="2:7" ht="10.5" customHeight="1" x14ac:dyDescent="0.2"/>
    <row r="63" spans="2:7" ht="10.5" customHeight="1" x14ac:dyDescent="0.2"/>
    <row r="64" spans="2:7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</sheetData>
  <mergeCells count="12">
    <mergeCell ref="B19:F19"/>
    <mergeCell ref="B10:K10"/>
    <mergeCell ref="B11:F13"/>
    <mergeCell ref="G11:J11"/>
    <mergeCell ref="K11:K12"/>
    <mergeCell ref="G12:H12"/>
    <mergeCell ref="I12:J12"/>
    <mergeCell ref="B14:F14"/>
    <mergeCell ref="B15:F15"/>
    <mergeCell ref="B16:F16"/>
    <mergeCell ref="B17:F17"/>
    <mergeCell ref="B18:F18"/>
  </mergeCells>
  <conditionalFormatting sqref="H14:H18">
    <cfRule type="colorScale" priority="2">
      <colorScale>
        <cfvo type="min"/>
        <cfvo type="max"/>
        <color rgb="FFFCFCFF"/>
        <color rgb="FF63BE7B"/>
      </colorScale>
    </cfRule>
  </conditionalFormatting>
  <conditionalFormatting sqref="J14:J18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2" location="Índice!A1" display="Informe censo de centros residenciales de servicios sociales" xr:uid="{D5A93825-4AB2-44E5-A74B-FFE1B4417C79}"/>
  </hyperlinks>
  <pageMargins left="0.7" right="0.7" top="0.75" bottom="0.75" header="0.3" footer="0.3"/>
  <pageSetup paperSize="9" scale="6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H19:J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33</vt:i4>
      </vt:variant>
    </vt:vector>
  </HeadingPairs>
  <TitlesOfParts>
    <vt:vector size="70" baseType="lpstr">
      <vt:lpstr>índice de tablas</vt:lpstr>
      <vt:lpstr>T1.-Dist C. Res. x ccaa (2)</vt:lpstr>
      <vt:lpstr>T2.- Titularidad</vt:lpstr>
      <vt:lpstr>T3.-Centros x ámito y Tit-Gest</vt:lpstr>
      <vt:lpstr>T4.-Centros Res. Mayores</vt:lpstr>
      <vt:lpstr>T5,- Dist. ac. plazas centros M</vt:lpstr>
      <vt:lpstr>T6.-Dist. ac. plazas-Centros  </vt:lpstr>
      <vt:lpstr>T7.-Serv, prox. C. May</vt:lpstr>
      <vt:lpstr>T8.-Serv, prox. C. Mayores</vt:lpstr>
      <vt:lpstr>T9.-Habit x tipo de uso C. May</vt:lpstr>
      <vt:lpstr>T10.Infraestruct. de C. Mayores</vt:lpstr>
      <vt:lpstr>T 11.- Ratio Mayores x centro</vt:lpstr>
      <vt:lpstr>T12.-Residen x temporalidad</vt:lpstr>
      <vt:lpstr>T13.-Resid, plazas y ocupación</vt:lpstr>
      <vt:lpstr>T14.- Resid x edad y autonomía</vt:lpstr>
      <vt:lpstr>T 15.-Empadronados. Mayores</vt:lpstr>
      <vt:lpstr>T16-Pers. x vinculac.C Mayo</vt:lpstr>
      <vt:lpstr>T17-Pers. x vinculac.C Mayores</vt:lpstr>
      <vt:lpstr>T18.-Pers. x jornada, C.Mayor. </vt:lpstr>
      <vt:lpstr>T19.- Niveles Atencion en CMay</vt:lpstr>
      <vt:lpstr>T 20 C.Discap x Tit-Gest</vt:lpstr>
      <vt:lpstr>T21.- Plazas y centros x Ti (2)</vt:lpstr>
      <vt:lpstr>T22.-Servicios prox C. Disc</vt:lpstr>
      <vt:lpstr>T23.-Servicios prox C. Discp</vt:lpstr>
      <vt:lpstr>T24.- Habit. tipo de uso C.Disc</vt:lpstr>
      <vt:lpstr>T25.- Infraestruct. C. Disca</vt:lpstr>
      <vt:lpstr>T26.- Infraestruct. C. Disc</vt:lpstr>
      <vt:lpstr>T27.-Ratio Cent x pers, Disps</vt:lpstr>
      <vt:lpstr>T 28.- Resid. perm-Temp C. Disc</vt:lpstr>
      <vt:lpstr>T 29.- Resid. y plazas C.Discap</vt:lpstr>
      <vt:lpstr>T30.- Perfil resid. C. Disc</vt:lpstr>
      <vt:lpstr>T 31 Perfil residente C.Di</vt:lpstr>
      <vt:lpstr>T 32.- Empadronados C. Discap</vt:lpstr>
      <vt:lpstr>T33.- Pers x Vinculación</vt:lpstr>
      <vt:lpstr>T34.- Personal. Sexo</vt:lpstr>
      <vt:lpstr>T 35.- Pers. Tipo jorn C.Discap</vt:lpstr>
      <vt:lpstr>T36.- Niv.atención. C.Discap</vt:lpstr>
      <vt:lpstr>'T 11.- Ratio Mayores x centro'!Área_de_impresión</vt:lpstr>
      <vt:lpstr>'T 15.-Empadronados. Mayores'!Área_de_impresión</vt:lpstr>
      <vt:lpstr>'T 20 C.Discap x Tit-Gest'!Área_de_impresión</vt:lpstr>
      <vt:lpstr>'T 28.- Resid. perm-Temp C. Disc'!Área_de_impresión</vt:lpstr>
      <vt:lpstr>'T 29.- Resid. y plazas C.Discap'!Área_de_impresión</vt:lpstr>
      <vt:lpstr>'T 31 Perfil residente C.Di'!Área_de_impresión</vt:lpstr>
      <vt:lpstr>'T 32.- Empadronados C. Discap'!Área_de_impresión</vt:lpstr>
      <vt:lpstr>'T 35.- Pers. Tipo jorn C.Discap'!Área_de_impresión</vt:lpstr>
      <vt:lpstr>'T1.-Dist C. Res. x ccaa (2)'!Área_de_impresión</vt:lpstr>
      <vt:lpstr>'T10.Infraestruct. de C. Mayores'!Área_de_impresión</vt:lpstr>
      <vt:lpstr>'T12.-Residen x temporalidad'!Área_de_impresión</vt:lpstr>
      <vt:lpstr>'T13.-Resid, plazas y ocupación'!Área_de_impresión</vt:lpstr>
      <vt:lpstr>'T14.- Resid x edad y autonomía'!Área_de_impresión</vt:lpstr>
      <vt:lpstr>'T16-Pers. x vinculac.C Mayo'!Área_de_impresión</vt:lpstr>
      <vt:lpstr>'T17-Pers. x vinculac.C Mayores'!Área_de_impresión</vt:lpstr>
      <vt:lpstr>'T18.-Pers. x jornada, C.Mayor. '!Área_de_impresión</vt:lpstr>
      <vt:lpstr>'T19.- Niveles Atencion en CMay'!Área_de_impresión</vt:lpstr>
      <vt:lpstr>'T21.- Plazas y centros x Ti (2)'!Área_de_impresión</vt:lpstr>
      <vt:lpstr>'T22.-Servicios prox C. Disc'!Área_de_impresión</vt:lpstr>
      <vt:lpstr>'T23.-Servicios prox C. Discp'!Área_de_impresión</vt:lpstr>
      <vt:lpstr>'T24.- Habit. tipo de uso C.Disc'!Área_de_impresión</vt:lpstr>
      <vt:lpstr>'T25.- Infraestruct. C. Disca'!Área_de_impresión</vt:lpstr>
      <vt:lpstr>'T26.- Infraestruct. C. Disc'!Área_de_impresión</vt:lpstr>
      <vt:lpstr>'T27.-Ratio Cent x pers, Disps'!Área_de_impresión</vt:lpstr>
      <vt:lpstr>'T3.-Centros x ámito y Tit-Gest'!Área_de_impresión</vt:lpstr>
      <vt:lpstr>'T30.- Perfil resid. C. Disc'!Área_de_impresión</vt:lpstr>
      <vt:lpstr>'T33.- Pers x Vinculación'!Área_de_impresión</vt:lpstr>
      <vt:lpstr>'T34.- Personal. Sexo'!Área_de_impresión</vt:lpstr>
      <vt:lpstr>'T36.- Niv.atención. C.Discap'!Área_de_impresión</vt:lpstr>
      <vt:lpstr>'T4.-Centros Res. Mayores'!Área_de_impresión</vt:lpstr>
      <vt:lpstr>'T7.-Serv, prox. C. May'!Área_de_impresión</vt:lpstr>
      <vt:lpstr>'T8.-Serv, prox. C. Mayores'!Área_de_impresión</vt:lpstr>
      <vt:lpstr>'T9.-Habit x tipo de uso C. May'!Área_de_impresión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Julián Torres Fernández</dc:creator>
  <cp:lastModifiedBy>Javier Salazar Murillo</cp:lastModifiedBy>
  <cp:lastPrinted>2024-03-25T06:51:15Z</cp:lastPrinted>
  <dcterms:created xsi:type="dcterms:W3CDTF">2024-03-18T07:44:03Z</dcterms:created>
  <dcterms:modified xsi:type="dcterms:W3CDTF">2024-04-23T11:40:06Z</dcterms:modified>
</cp:coreProperties>
</file>