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00 Elaboración previa Liferay\Documentación\Estadísticas\SAAD\Financiación SAAD\F nivel acordado\"/>
    </mc:Choice>
  </mc:AlternateContent>
  <xr:revisionPtr revIDLastSave="0" documentId="13_ncr:1_{28C5743C-2DD2-4BFE-8350-128291922064}" xr6:coauthVersionLast="47" xr6:coauthVersionMax="47" xr10:uidLastSave="{00000000-0000-0000-0000-000000000000}"/>
  <bookViews>
    <workbookView xWindow="-120" yWindow="-120" windowWidth="29040" windowHeight="15720" xr2:uid="{00000000-000D-0000-FFFF-FFFF00000000}"/>
  </bookViews>
  <sheets>
    <sheet name="porsaad" sheetId="2" r:id="rId1"/>
    <sheet name="NIVEL ACORDADO" sheetId="1" r:id="rId2"/>
  </sheets>
  <definedNames>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28" i="1" s="1"/>
  <c r="C27" i="1"/>
  <c r="B26" i="1"/>
  <c r="L23" i="1" l="1"/>
  <c r="L22" i="1"/>
  <c r="L21" i="1"/>
  <c r="L20" i="1"/>
  <c r="L19" i="1"/>
  <c r="L18" i="1"/>
  <c r="L17" i="1"/>
  <c r="L16" i="1"/>
  <c r="L15" i="1"/>
  <c r="L14" i="1"/>
  <c r="L13" i="1"/>
  <c r="L12" i="1"/>
  <c r="L11" i="1"/>
  <c r="L10" i="1"/>
  <c r="L9" i="1"/>
  <c r="L8" i="1"/>
  <c r="L7" i="1"/>
  <c r="C26" i="1" l="1"/>
  <c r="C28" i="1" s="1"/>
  <c r="D27" i="1" l="1"/>
  <c r="D26" i="1"/>
  <c r="E27" i="1"/>
  <c r="F27" i="1"/>
  <c r="E26" i="1"/>
  <c r="G27" i="1"/>
  <c r="H27" i="1"/>
  <c r="I27" i="1"/>
  <c r="J27" i="1"/>
  <c r="K27" i="1"/>
  <c r="F26" i="1"/>
  <c r="G26" i="1"/>
  <c r="H26" i="1"/>
  <c r="I24" i="1"/>
  <c r="J24" i="1"/>
  <c r="J26" i="1" s="1"/>
  <c r="K24" i="1"/>
  <c r="K26" i="1" s="1"/>
  <c r="I26" i="1" l="1"/>
  <c r="I28" i="1" s="1"/>
  <c r="L24" i="1"/>
  <c r="L26" i="1" s="1"/>
  <c r="D28" i="1"/>
  <c r="G28" i="1"/>
  <c r="H28" i="1"/>
  <c r="J28" i="1"/>
  <c r="K28" i="1"/>
  <c r="F28" i="1"/>
  <c r="E28" i="1"/>
  <c r="L27" i="1"/>
  <c r="L28" i="1" l="1"/>
</calcChain>
</file>

<file path=xl/sharedStrings.xml><?xml version="1.0" encoding="utf-8"?>
<sst xmlns="http://schemas.openxmlformats.org/spreadsheetml/2006/main" count="35" uniqueCount="34">
  <si>
    <t xml:space="preserve"> LEY DE DEPENDENCIA - NIVEL ACORDADO</t>
  </si>
  <si>
    <t>CC.AA</t>
  </si>
  <si>
    <t>TOTAL</t>
  </si>
  <si>
    <t>Andalucía</t>
  </si>
  <si>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</si>
  <si>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</si>
  <si>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</si>
  <si>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</si>
  <si>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</si>
  <si>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</si>
  <si>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</si>
  <si>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</si>
  <si>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</si>
  <si>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</si>
  <si>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</si>
  <si>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</si>
  <si>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</si>
  <si>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t>
  </si>
  <si>
    <t>Rioja, La</t>
  </si>
  <si>
    <t>Comunidad Foral de Navarra y País Vasco</t>
  </si>
  <si>
    <t>CCAA + Ceuta y Melilla (excepto la Comunidad Foral de Navarra y País Vasco)</t>
  </si>
  <si>
    <t xml:space="preserve">INFORMACIÓN ESTADÍSTICA DEL </t>
  </si>
  <si>
    <t>SISTEMA PARA LA AUTONOMÍA Y ATENCIÓN A LA DEPENDENCIA</t>
  </si>
  <si>
    <t>Situación a 31 de julio de 2024</t>
  </si>
  <si>
    <t xml:space="preserve">Debido a la revisión permanente de los datos presentados, estos tienen siempre un carácter provisional. </t>
  </si>
  <si>
    <r>
      <t>Instituto de Mayores y Servicios Sociales (Imserso)</t>
    </r>
    <r>
      <rPr>
        <sz val="14"/>
        <color rgb="FF7030A0"/>
        <rFont val="Verdana"/>
        <family val="2"/>
      </rPr>
      <t xml:space="preserve">
 </t>
    </r>
  </si>
  <si>
    <t>TOTAL CCAA+Ceuta y Melilla</t>
  </si>
  <si>
    <r>
      <t>Navarra, Comunidad Foral de</t>
    </r>
    <r>
      <rPr>
        <vertAlign val="superscript"/>
        <sz val="11"/>
        <rFont val="Calibri (Cuerpo)"/>
      </rPr>
      <t>(1)</t>
    </r>
  </si>
  <si>
    <r>
      <t>País Vasco</t>
    </r>
    <r>
      <rPr>
        <vertAlign val="superscript"/>
        <sz val="11"/>
        <rFont val="Calibri (Cuerpo)"/>
      </rPr>
      <t>(1)</t>
    </r>
  </si>
  <si>
    <r>
      <t>Ceuta y Melilla</t>
    </r>
    <r>
      <rPr>
        <vertAlign val="superscript"/>
        <sz val="11"/>
        <rFont val="Calibri (Cuerpo)"/>
      </rPr>
      <t>(2)</t>
    </r>
  </si>
  <si>
    <r>
      <rPr>
        <i/>
        <vertAlign val="superscript"/>
        <sz val="9"/>
        <rFont val="Calibri (Cuerpo)"/>
      </rPr>
      <t>(1)</t>
    </r>
    <r>
      <rPr>
        <i/>
        <sz val="9"/>
        <rFont val="Calibri (Cuerpo)"/>
      </rPr>
      <t>En el caso de la Comunidad Foral de Navarra y País Vasco, no participan en el reparto de los créditos del nivel acordado general, sino que sus cantidades se calculan aplicando la normativa de sus regímenes especiales (los denominados "aportación navarra" y "cupo vasco"). Fuente de datos: Secretaría General de Financiación Autonómica y Local, Ministerio de Hacienda</t>
    </r>
  </si>
  <si>
    <r>
      <rPr>
        <i/>
        <vertAlign val="superscript"/>
        <sz val="9"/>
        <rFont val="Calibri (Cuerpo)"/>
      </rPr>
      <t xml:space="preserve">(2) </t>
    </r>
    <r>
      <rPr>
        <i/>
        <sz val="9"/>
        <rFont val="Calibri (Cuerpo)"/>
      </rPr>
      <t>En los años 2021 y 2022 las Ciudades Autónomas de Ceuta y Melilla no han participado en el reparto de estos créditos del nivel acordado</t>
    </r>
  </si>
  <si>
    <r>
      <t>2025</t>
    </r>
    <r>
      <rPr>
        <b/>
        <vertAlign val="superscript"/>
        <sz val="11"/>
        <color theme="0"/>
        <rFont val="Calibri (Cuerpo)"/>
      </rPr>
      <t>(3)</t>
    </r>
  </si>
  <si>
    <r>
      <rPr>
        <i/>
        <vertAlign val="superscript"/>
        <sz val="10"/>
        <rFont val="Arial"/>
        <family val="2"/>
      </rPr>
      <t xml:space="preserve">(3) </t>
    </r>
    <r>
      <rPr>
        <i/>
        <sz val="10"/>
        <rFont val="Arial"/>
        <family val="2"/>
      </rPr>
      <t xml:space="preserve">Incluidas las cantidades recogidas en la Resolución de 29 de diciembre de 2025, de la Secretaría de Estado de Derechos Sociales, por la que se distribuye entre las Comunidades Autónomas el suplemento de crédito para la financiación del nivel acordado de dependencia establecido en el Real Decreto-ley 11/2025, de 21 de octubre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</si>
</sst>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0.00\ _€"/>
  </numFmts>
  <fonts count="31">
    <font>
      <sz val="10"/>
      <name val="Arial"/>
      <family val="2"/>
    </font>
    <font>
      <b/>
      <sz val="12"/>
      <name val="Arial"/>
      <family val="2"/>
    </font>
    <font>
      <b/>
      <sz val="10"/>
      <name val="Arial"/>
      <family val="2"/>
    </font>
    <font>
      <sz val="12"/>
      <name val="Arial"/>
      <family val="2"/>
    </font>
    <font>
      <sz val="11"/>
      <name val="Calibri (Cuerpo)"/>
    </font>
    <font>
      <b/>
      <sz val="11"/>
      <name val="Calibri (Cuerpo)"/>
    </font>
    <font>
      <sz val="8"/>
      <name val="Colibri(Cuerpo)"/>
    </font>
    <font>
      <sz val="10"/>
      <name val="Colibri(Cuerpo)"/>
    </font>
    <font>
      <i/>
      <sz val="9"/>
      <name val="Calibri (Cuerpo)"/>
    </font>
    <font>
      <b/>
      <sz val="18"/>
      <color rgb="FF006600"/>
      <name val="Arial"/>
      <family val="2"/>
    </font>
    <font>
      <sz val="18"/>
      <color rgb="FF006600"/>
      <name val="Arial"/>
      <family val="2"/>
    </font>
    <font>
      <sz val="10"/>
      <name val="Arial"/>
      <family val="2"/>
    </font>
    <font>
      <sz val="11"/>
      <name val="Arial"/>
      <family val="2"/>
    </font>
    <font>
      <sz val="12"/>
      <color indexed="18"/>
      <name val="Verdana"/>
      <family val="2"/>
    </font>
    <font>
      <b/>
      <sz val="12"/>
      <color indexed="18"/>
      <name val="Verdana"/>
      <family val="2"/>
    </font>
    <font>
      <sz val="12"/>
      <color indexed="17"/>
      <name val="Verdana"/>
      <family val="2"/>
    </font>
    <font>
      <b/>
      <sz val="18"/>
      <color rgb="FF7030A0"/>
      <name val="Verdana"/>
      <family val="2"/>
    </font>
    <font>
      <sz val="18"/>
      <color indexed="17"/>
      <name val="Verdana"/>
      <family val="2"/>
    </font>
    <font>
      <b/>
      <sz val="14"/>
      <color indexed="17"/>
      <name val="Verdana"/>
      <family val="2"/>
    </font>
    <font>
      <b/>
      <sz val="16"/>
      <name val="Verdana"/>
      <family val="2"/>
    </font>
    <font>
      <i/>
      <sz val="8"/>
      <name val="Verdana"/>
      <family val="2"/>
    </font>
    <font>
      <b/>
      <sz val="14"/>
      <color rgb="FF7030A0"/>
      <name val="Verdana"/>
      <family val="2"/>
    </font>
    <font>
      <sz val="14"/>
      <color rgb="FF7030A0"/>
      <name val="Verdana"/>
      <family val="2"/>
    </font>
    <font>
      <b/>
      <sz val="11"/>
      <color theme="0"/>
      <name val="Calibri (Cuerpo)"/>
    </font>
    <font>
      <b/>
      <sz val="15"/>
      <color theme="0"/>
      <name val="Calibri (Cuerpo)"/>
    </font>
    <font>
      <b/>
      <vertAlign val="superscript"/>
      <sz val="11"/>
      <color theme="0"/>
      <name val="Calibri (Cuerpo)"/>
    </font>
    <font>
      <vertAlign val="superscript"/>
      <sz val="11"/>
      <name val="Calibri (Cuerpo)"/>
    </font>
    <font>
      <i/>
      <vertAlign val="superscript"/>
      <sz val="9"/>
      <name val="Calibri (Cuerpo)"/>
    </font>
    <font>
      <i/>
      <sz val="11"/>
      <name val="Calibri (Cuerpo)"/>
    </font>
    <font>
      <i/>
      <sz val="10"/>
      <name val="Arial"/>
      <family val="2"/>
    </font>
    <font>
      <i/>
      <vertAlign val="superscript"/>
      <sz val="10"/>
      <name val="Arial"/>
      <family val="2"/>
    </font>
  </fonts>
  <fills count="3">
    <fill>
      <patternFill patternType="none"/>
    </fill>
    <fill>
      <patternFill patternType="gray125"/>
    </fill>
    <fill>
      <patternFill patternType="solid">
        <fgColor theme="4" tint="-0.499984740745262"/>
        <bgColor indexed="64"/>
      </patternFill>
    </fill>
  </fills>
  <borders count="18">
    <border>
      <left/>
      <right/>
      <top/>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thin">
        <color rgb="FF7030A0"/>
      </left>
      <right style="thin">
        <color rgb="FF7030A0"/>
      </right>
      <top style="medium">
        <color rgb="FF7030A0"/>
      </top>
      <bottom style="medium">
        <color rgb="FF7030A0"/>
      </bottom>
      <diagonal/>
    </border>
    <border>
      <left style="thin">
        <color rgb="FF7030A0"/>
      </left>
      <right style="medium">
        <color rgb="FF7030A0"/>
      </right>
      <top style="medium">
        <color rgb="FF7030A0"/>
      </top>
      <bottom style="medium">
        <color rgb="FF7030A0"/>
      </bottom>
      <diagonal/>
    </border>
    <border>
      <left style="medium">
        <color rgb="FF7030A0"/>
      </left>
      <right style="thin">
        <color rgb="FF7030A0"/>
      </right>
      <top style="medium">
        <color rgb="FF7030A0"/>
      </top>
      <bottom style="medium">
        <color rgb="FF7030A0"/>
      </bottom>
      <diagonal/>
    </border>
    <border>
      <left style="thin">
        <color rgb="FF7030A0"/>
      </left>
      <right/>
      <top style="medium">
        <color rgb="FF7030A0"/>
      </top>
      <bottom style="medium">
        <color rgb="FF7030A0"/>
      </bottom>
      <diagonal/>
    </border>
    <border>
      <left style="thin">
        <color rgb="FF7030A0"/>
      </left>
      <right/>
      <top style="medium">
        <color rgb="FF7030A0"/>
      </top>
      <bottom style="thin">
        <color rgb="FF7030A0"/>
      </bottom>
      <diagonal/>
    </border>
    <border>
      <left style="thin">
        <color rgb="FF7030A0"/>
      </left>
      <right/>
      <top style="thin">
        <color rgb="FF7030A0"/>
      </top>
      <bottom style="thin">
        <color rgb="FF7030A0"/>
      </bottom>
      <diagonal/>
    </border>
    <border>
      <left style="thin">
        <color rgb="FF7030A0"/>
      </left>
      <right/>
      <top style="thin">
        <color rgb="FF7030A0"/>
      </top>
      <bottom style="medium">
        <color rgb="FF7030A0"/>
      </bottom>
      <diagonal/>
    </border>
    <border>
      <left/>
      <right/>
      <top style="medium">
        <color rgb="FF7030A0"/>
      </top>
      <bottom style="medium">
        <color rgb="FF7030A0"/>
      </bottom>
      <diagonal/>
    </border>
  </borders>
  <cellStyleXfs count="2">
    <xf numFmtId="0" fontId="0" fillId="0" borderId="0"/>
    <xf numFmtId="0" fontId="11" fillId="0" borderId="0" applyBorder="0"/>
  </cellStyleXfs>
  <cellXfs count="62">
    <xf numFmtId="0" fontId="0" fillId="0" borderId="0" xfId="0"/>
    <xf numFmtId="10" fontId="0" fillId="0" borderId="0" xfId="0" applyNumberFormat="1"/>
    <xf numFmtId="0" fontId="2" fillId="0" borderId="0" xfId="0" applyFont="1" applyAlignment="1">
      <alignment wrapText="1"/>
    </xf>
    <xf numFmtId="0" fontId="3" fillId="0" borderId="0" xfId="0" applyFont="1"/>
    <xf numFmtId="0" fontId="9" fillId="0" borderId="0" xfId="0" applyFont="1" applyAlignment="1">
      <alignment horizontal="center" vertical="center"/>
    </xf>
    <xf numFmtId="0" fontId="10" fillId="0" borderId="0" xfId="0" applyFont="1" applyAlignment="1">
      <alignment horizontal="center" vertical="center"/>
    </xf>
    <xf numFmtId="0" fontId="1" fillId="0" borderId="0" xfId="0" applyFont="1" applyAlignment="1">
      <alignment horizontal="center" vertical="center"/>
    </xf>
    <xf numFmtId="166" fontId="1" fillId="0" borderId="0" xfId="0" applyNumberFormat="1" applyFont="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vertical="center" wrapText="1"/>
    </xf>
    <xf numFmtId="164" fontId="5" fillId="0" borderId="10" xfId="0" applyNumberFormat="1" applyFont="1" applyBorder="1" applyAlignment="1">
      <alignment horizontal="right" vertical="center"/>
    </xf>
    <xf numFmtId="165" fontId="5" fillId="0" borderId="10" xfId="0" applyNumberFormat="1" applyFont="1" applyBorder="1" applyAlignment="1">
      <alignment horizontal="right" vertical="center"/>
    </xf>
    <xf numFmtId="165" fontId="5" fillId="0" borderId="11" xfId="0" applyNumberFormat="1" applyFont="1" applyBorder="1" applyAlignment="1">
      <alignment horizontal="right" vertical="center"/>
    </xf>
    <xf numFmtId="0" fontId="7" fillId="0" borderId="7" xfId="0" applyFont="1" applyBorder="1" applyAlignment="1">
      <alignment horizontal="left" vertical="center" wrapText="1"/>
    </xf>
    <xf numFmtId="0" fontId="6" fillId="0" borderId="1" xfId="0" applyFont="1" applyBorder="1" applyAlignment="1">
      <alignment horizontal="left" vertical="center" wrapText="1"/>
    </xf>
    <xf numFmtId="0" fontId="11" fillId="0" borderId="0" xfId="1" applyAlignment="1">
      <alignment vertical="center"/>
    </xf>
    <xf numFmtId="0" fontId="12" fillId="0" borderId="0" xfId="1" applyFont="1" applyAlignment="1">
      <alignment vertical="center"/>
    </xf>
    <xf numFmtId="0" fontId="11" fillId="0" borderId="0" xfId="1"/>
    <xf numFmtId="0" fontId="13" fillId="0" borderId="0" xfId="1" applyFont="1"/>
    <xf numFmtId="0" fontId="13" fillId="0" borderId="0" xfId="1" applyFont="1" applyAlignment="1">
      <alignment horizontal="left"/>
    </xf>
    <xf numFmtId="0" fontId="15" fillId="0" borderId="0" xfId="1" applyFont="1" applyAlignment="1">
      <alignment vertical="center"/>
    </xf>
    <xf numFmtId="0" fontId="15" fillId="0" borderId="0" xfId="1" applyFont="1" applyAlignment="1">
      <alignment horizontal="left" vertical="center"/>
    </xf>
    <xf numFmtId="0" fontId="17" fillId="0" borderId="0" xfId="1" applyFont="1" applyAlignment="1">
      <alignment vertical="center"/>
    </xf>
    <xf numFmtId="0" fontId="18" fillId="0" borderId="0" xfId="1" applyFont="1" applyAlignment="1">
      <alignment horizontal="center" vertical="center" wrapText="1"/>
    </xf>
    <xf numFmtId="0" fontId="17" fillId="0" borderId="0" xfId="1" applyFont="1" applyAlignment="1">
      <alignment horizontal="left" vertical="center"/>
    </xf>
    <xf numFmtId="0" fontId="13" fillId="0" borderId="0" xfId="1" applyFont="1" applyAlignment="1">
      <alignment vertical="center" wrapText="1"/>
    </xf>
    <xf numFmtId="0" fontId="19" fillId="0" borderId="0" xfId="1" applyFont="1" applyAlignment="1">
      <alignment horizontal="center" wrapText="1"/>
    </xf>
    <xf numFmtId="0" fontId="20" fillId="0" borderId="0" xfId="1" applyFont="1" applyAlignment="1">
      <alignment horizontal="left" vertical="center" wrapText="1"/>
    </xf>
    <xf numFmtId="0" fontId="15" fillId="0" borderId="0" xfId="1" applyFont="1" applyAlignment="1">
      <alignment vertical="center" wrapText="1"/>
    </xf>
    <xf numFmtId="164" fontId="4" fillId="0" borderId="2" xfId="0" applyNumberFormat="1" applyFont="1" applyBorder="1" applyAlignment="1">
      <alignment horizontal="right" vertical="center"/>
    </xf>
    <xf numFmtId="165" fontId="4" fillId="0" borderId="2" xfId="0" applyNumberFormat="1" applyFont="1" applyBorder="1" applyAlignment="1">
      <alignment horizontal="right" vertical="center"/>
    </xf>
    <xf numFmtId="165" fontId="4" fillId="0" borderId="14" xfId="0" applyNumberFormat="1" applyFont="1" applyBorder="1" applyAlignment="1">
      <alignment horizontal="right" vertical="center"/>
    </xf>
    <xf numFmtId="165" fontId="4" fillId="0" borderId="3" xfId="0" applyNumberFormat="1" applyFont="1" applyBorder="1" applyAlignment="1">
      <alignment horizontal="right" vertical="center"/>
    </xf>
    <xf numFmtId="164" fontId="4" fillId="0" borderId="5" xfId="0" applyNumberFormat="1" applyFont="1" applyBorder="1" applyAlignment="1">
      <alignment horizontal="right" vertical="center"/>
    </xf>
    <xf numFmtId="165" fontId="4" fillId="0" borderId="5" xfId="0" applyNumberFormat="1" applyFont="1" applyBorder="1" applyAlignment="1">
      <alignment horizontal="right" vertical="center"/>
    </xf>
    <xf numFmtId="165" fontId="4" fillId="0" borderId="15" xfId="0" applyNumberFormat="1" applyFont="1" applyBorder="1" applyAlignment="1">
      <alignment horizontal="right" vertical="center"/>
    </xf>
    <xf numFmtId="165" fontId="4" fillId="0" borderId="6" xfId="0" applyNumberFormat="1" applyFont="1" applyBorder="1" applyAlignment="1">
      <alignment horizontal="right" vertical="center"/>
    </xf>
    <xf numFmtId="164" fontId="4" fillId="0" borderId="15" xfId="0" applyNumberFormat="1" applyFont="1" applyBorder="1" applyAlignment="1">
      <alignment horizontal="right" vertical="center"/>
    </xf>
    <xf numFmtId="164" fontId="4" fillId="0" borderId="8" xfId="0" applyNumberFormat="1" applyFont="1" applyBorder="1" applyAlignment="1">
      <alignment horizontal="right" vertical="center"/>
    </xf>
    <xf numFmtId="165" fontId="4" fillId="0" borderId="8" xfId="0" applyNumberFormat="1" applyFont="1" applyBorder="1" applyAlignment="1">
      <alignment horizontal="right" vertical="center"/>
    </xf>
    <xf numFmtId="166" fontId="4" fillId="0" borderId="8" xfId="0" applyNumberFormat="1" applyFont="1" applyBorder="1" applyAlignment="1">
      <alignment horizontal="right" vertical="center"/>
    </xf>
    <xf numFmtId="165" fontId="4" fillId="0" borderId="16" xfId="0" quotePrefix="1" applyNumberFormat="1" applyFont="1" applyBorder="1" applyAlignment="1">
      <alignment horizontal="right" vertical="center"/>
    </xf>
    <xf numFmtId="165" fontId="4" fillId="0" borderId="9" xfId="0" applyNumberFormat="1" applyFont="1" applyBorder="1" applyAlignment="1">
      <alignment horizontal="right" vertical="center"/>
    </xf>
    <xf numFmtId="0" fontId="5" fillId="0" borderId="12" xfId="0" applyFont="1" applyBorder="1" applyAlignment="1">
      <alignment horizontal="left" vertical="center" wrapText="1"/>
    </xf>
    <xf numFmtId="0" fontId="8" fillId="0" borderId="0" xfId="0" applyFont="1" applyAlignment="1">
      <alignment wrapText="1"/>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7" xfId="0" applyFont="1" applyFill="1" applyBorder="1" applyAlignment="1">
      <alignment horizontal="center" vertical="center"/>
    </xf>
    <xf numFmtId="164" fontId="28" fillId="0" borderId="15" xfId="0" applyNumberFormat="1" applyFont="1" applyBorder="1" applyAlignment="1">
      <alignment horizontal="right" vertical="center"/>
    </xf>
    <xf numFmtId="0" fontId="29" fillId="0" borderId="0" xfId="0" applyFont="1"/>
    <xf numFmtId="0" fontId="21" fillId="0" borderId="0" xfId="1" applyFont="1" applyAlignment="1">
      <alignment horizontal="center" wrapText="1"/>
    </xf>
    <xf numFmtId="0" fontId="14" fillId="0" borderId="0" xfId="1" applyFont="1" applyAlignment="1">
      <alignment horizontal="center"/>
    </xf>
    <xf numFmtId="0" fontId="16" fillId="0" borderId="0" xfId="1" applyFont="1" applyAlignment="1">
      <alignment horizontal="center" vertical="center" wrapText="1"/>
    </xf>
    <xf numFmtId="0" fontId="16" fillId="0" borderId="0" xfId="1" applyFont="1" applyAlignment="1" applyProtection="1">
      <alignment horizontal="center" vertical="center" wrapText="1"/>
      <protection locked="0"/>
    </xf>
    <xf numFmtId="0" fontId="19" fillId="0" borderId="0" xfId="1" applyFont="1" applyAlignment="1">
      <alignment horizontal="center" wrapText="1"/>
    </xf>
    <xf numFmtId="0" fontId="20" fillId="0" borderId="0" xfId="1" applyFont="1" applyAlignment="1">
      <alignment horizontal="left" vertical="center" wrapText="1"/>
    </xf>
    <xf numFmtId="0" fontId="24" fillId="2" borderId="0" xfId="0" applyFont="1" applyFill="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wrapText="1"/>
    </xf>
  </cellXfs>
  <cellStyles count="2">
    <cellStyle name="Normal" xfId="0" builtinId="0"/>
    <cellStyle name="Normal 2" xfId="1" xr:uid="{C6F6CE0A-CBC9-4C8F-9361-3662F8331C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3D13739A-9CBB-409E-AEB7-CBD41BE1E3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02FB6E66-F2A0-4AF8-B94E-C1C1C9CD267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447839</xdr:colOff>
      <xdr:row>17</xdr:row>
      <xdr:rowOff>31770</xdr:rowOff>
    </xdr:to>
    <xdr:pic>
      <xdr:nvPicPr>
        <xdr:cNvPr id="4" name="Imagen 3">
          <a:extLst>
            <a:ext uri="{FF2B5EF4-FFF2-40B4-BE49-F238E27FC236}">
              <a16:creationId xmlns:a16="http://schemas.microsoft.com/office/drawing/2014/main" id="{7208D790-B584-41A2-B095-D0B737147070}"/>
            </a:ext>
          </a:extLst>
        </xdr:cNvPr>
        <xdr:cNvPicPr>
          <a:picLocks noChangeAspect="1"/>
        </xdr:cNvPicPr>
      </xdr:nvPicPr>
      <xdr:blipFill>
        <a:blip xmlns:r="http://schemas.openxmlformats.org/officeDocument/2006/relationships" r:embed="rId3"/>
        <a:stretch>
          <a:fillRect/>
        </a:stretch>
      </xdr:blipFill>
      <xdr:spPr>
        <a:xfrm>
          <a:off x="0" y="0"/>
          <a:ext cx="10630064" cy="7385070"/>
        </a:xfrm>
        <a:prstGeom prst="rect">
          <a:avLst/>
        </a:prstGeom>
      </xdr:spPr>
    </xdr:pic>
    <xdr:clientData/>
  </xdr:twoCellAnchor>
  <xdr:twoCellAnchor>
    <xdr:from>
      <xdr:col>12</xdr:col>
      <xdr:colOff>403677</xdr:colOff>
      <xdr:row>6</xdr:row>
      <xdr:rowOff>702581</xdr:rowOff>
    </xdr:from>
    <xdr:to>
      <xdr:col>21</xdr:col>
      <xdr:colOff>272141</xdr:colOff>
      <xdr:row>10</xdr:row>
      <xdr:rowOff>312964</xdr:rowOff>
    </xdr:to>
    <xdr:sp macro="" textlink="">
      <xdr:nvSpPr>
        <xdr:cNvPr id="5" name="Cuadro de texto 2">
          <a:extLst>
            <a:ext uri="{FF2B5EF4-FFF2-40B4-BE49-F238E27FC236}">
              <a16:creationId xmlns:a16="http://schemas.microsoft.com/office/drawing/2014/main" id="{E7B46A6D-A67C-411D-93C5-6807B5592800}"/>
            </a:ext>
          </a:extLst>
        </xdr:cNvPr>
        <xdr:cNvSpPr txBox="1"/>
      </xdr:nvSpPr>
      <xdr:spPr>
        <a:xfrm>
          <a:off x="5751284" y="3668938"/>
          <a:ext cx="3923393" cy="154259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3200" b="1" kern="100" baseline="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FINANCIACIÓN NIVEL ACORDADO DE PROTECCIÓN</a:t>
          </a:r>
          <a:endParaRPr lang="es-ES" sz="32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381000</xdr:colOff>
      <xdr:row>0</xdr:row>
      <xdr:rowOff>523875</xdr:rowOff>
    </xdr:to>
    <xdr:pic>
      <xdr:nvPicPr>
        <xdr:cNvPr id="1053" name="Imagen 1">
          <a:extLst>
            <a:ext uri="{FF2B5EF4-FFF2-40B4-BE49-F238E27FC236}">
              <a16:creationId xmlns:a16="http://schemas.microsoft.com/office/drawing/2014/main" id="{C869561D-2FB5-74B2-0045-CCB846162D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622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D5F84-4DF4-4313-94A3-F50FCE9695DD}">
  <sheetPr>
    <tabColor theme="0"/>
    <pageSetUpPr fitToPage="1"/>
  </sheetPr>
  <dimension ref="A1:U12"/>
  <sheetViews>
    <sheetView showGridLines="0" tabSelected="1" zoomScale="70" zoomScaleNormal="70" workbookViewId="0"/>
  </sheetViews>
  <sheetFormatPr baseColWidth="10" defaultColWidth="11.42578125" defaultRowHeight="15"/>
  <cols>
    <col min="1" max="1" width="0.5703125" style="26" customWidth="1"/>
    <col min="2" max="2" width="15.28515625" style="26" customWidth="1"/>
    <col min="3" max="3" width="0.85546875" style="26" customWidth="1"/>
    <col min="4" max="4" width="13.42578125" style="26" customWidth="1"/>
    <col min="5" max="5" width="0.85546875" style="26" customWidth="1"/>
    <col min="6" max="6" width="7" style="26" customWidth="1"/>
    <col min="7" max="7" width="7.140625" style="26" customWidth="1"/>
    <col min="8" max="8" width="7" style="26" customWidth="1"/>
    <col min="9" max="9" width="7.140625" style="26" customWidth="1"/>
    <col min="10" max="10" width="7" style="26" customWidth="1"/>
    <col min="11" max="11" width="7.140625" style="26" customWidth="1"/>
    <col min="12" max="12" width="7" style="26" customWidth="1"/>
    <col min="13" max="13" width="7.140625" style="26" customWidth="1"/>
    <col min="14" max="14" width="7" style="26" customWidth="1"/>
    <col min="15" max="15" width="7.140625" style="26" customWidth="1"/>
    <col min="16" max="16" width="7" style="16" customWidth="1"/>
    <col min="17" max="17" width="7.140625" style="26" customWidth="1"/>
    <col min="18" max="18" width="7" style="16" customWidth="1"/>
    <col min="19" max="19" width="7.140625" style="26" customWidth="1"/>
    <col min="20" max="20" width="9.140625" style="26" customWidth="1"/>
    <col min="21" max="21" width="2.140625" style="26" customWidth="1"/>
    <col min="22" max="16384" width="11.42578125" style="26"/>
  </cols>
  <sheetData>
    <row r="1" spans="1:21" s="16" customFormat="1" ht="14.25">
      <c r="B1" s="17"/>
      <c r="H1" s="18"/>
    </row>
    <row r="2" spans="1:21" s="20" customFormat="1" ht="93.75" customHeight="1">
      <c r="A2" s="19"/>
      <c r="B2" s="54"/>
      <c r="C2" s="54"/>
      <c r="D2" s="54"/>
      <c r="E2" s="54"/>
      <c r="F2" s="54"/>
      <c r="G2" s="54"/>
      <c r="H2" s="54"/>
      <c r="I2" s="54"/>
      <c r="J2" s="54"/>
      <c r="K2" s="54"/>
      <c r="L2" s="54"/>
      <c r="M2" s="54"/>
      <c r="N2" s="54"/>
      <c r="O2" s="54"/>
      <c r="P2" s="54"/>
      <c r="Q2" s="54"/>
      <c r="R2" s="54"/>
      <c r="S2" s="54"/>
      <c r="T2" s="54"/>
      <c r="U2" s="19"/>
    </row>
    <row r="3" spans="1:21" s="22" customFormat="1" ht="45.75" customHeight="1">
      <c r="A3" s="21"/>
      <c r="B3" s="55" t="s">
        <v>21</v>
      </c>
      <c r="C3" s="55"/>
      <c r="D3" s="55"/>
      <c r="E3" s="55"/>
      <c r="F3" s="55"/>
      <c r="G3" s="55"/>
      <c r="H3" s="55"/>
      <c r="I3" s="55"/>
      <c r="J3" s="55"/>
      <c r="K3" s="55"/>
      <c r="L3" s="55"/>
      <c r="M3" s="55"/>
      <c r="N3" s="55"/>
      <c r="O3" s="55"/>
      <c r="P3" s="55"/>
      <c r="Q3" s="55"/>
      <c r="R3" s="55"/>
      <c r="S3" s="55"/>
      <c r="T3" s="55"/>
      <c r="U3" s="21"/>
    </row>
    <row r="4" spans="1:21" s="22" customFormat="1" ht="45.75" customHeight="1">
      <c r="A4" s="21"/>
      <c r="B4" s="55" t="s">
        <v>22</v>
      </c>
      <c r="C4" s="55"/>
      <c r="D4" s="55"/>
      <c r="E4" s="55"/>
      <c r="F4" s="55"/>
      <c r="G4" s="55"/>
      <c r="H4" s="55"/>
      <c r="I4" s="55"/>
      <c r="J4" s="55"/>
      <c r="K4" s="55"/>
      <c r="L4" s="55"/>
      <c r="M4" s="55"/>
      <c r="N4" s="55"/>
      <c r="O4" s="55"/>
      <c r="P4" s="55"/>
      <c r="Q4" s="55"/>
      <c r="R4" s="55"/>
      <c r="S4" s="55"/>
      <c r="T4" s="55"/>
      <c r="U4" s="21"/>
    </row>
    <row r="5" spans="1:21" s="25" customFormat="1" ht="9.75" customHeight="1">
      <c r="A5" s="23"/>
      <c r="B5" s="24"/>
      <c r="C5" s="24"/>
      <c r="D5" s="24"/>
      <c r="E5" s="24"/>
      <c r="F5" s="24"/>
      <c r="G5" s="24"/>
      <c r="H5" s="24"/>
      <c r="I5" s="24"/>
      <c r="J5" s="24"/>
      <c r="K5" s="24"/>
      <c r="L5" s="24"/>
      <c r="M5" s="24"/>
      <c r="N5" s="24"/>
      <c r="O5" s="24"/>
      <c r="P5" s="24"/>
      <c r="Q5" s="24"/>
      <c r="R5" s="24"/>
      <c r="S5" s="24"/>
      <c r="T5" s="24"/>
      <c r="U5" s="23"/>
    </row>
    <row r="6" spans="1:21" ht="23.25" customHeight="1">
      <c r="B6" s="56" t="s">
        <v>23</v>
      </c>
      <c r="C6" s="56"/>
      <c r="D6" s="56"/>
      <c r="E6" s="56"/>
      <c r="F6" s="56"/>
      <c r="G6" s="56"/>
      <c r="H6" s="56"/>
      <c r="I6" s="56"/>
      <c r="J6" s="56"/>
      <c r="K6" s="56"/>
      <c r="L6" s="56"/>
      <c r="M6" s="56"/>
      <c r="N6" s="56"/>
      <c r="O6" s="56"/>
      <c r="P6" s="56"/>
      <c r="Q6" s="56"/>
      <c r="R6" s="56"/>
      <c r="S6" s="56"/>
      <c r="T6" s="56"/>
      <c r="U6" s="56"/>
    </row>
    <row r="7" spans="1:21" ht="74.099999999999994" customHeight="1">
      <c r="B7" s="57"/>
      <c r="C7" s="57"/>
      <c r="D7" s="57"/>
      <c r="E7" s="57"/>
      <c r="F7" s="57"/>
      <c r="G7" s="57"/>
      <c r="H7" s="57"/>
      <c r="I7" s="57"/>
      <c r="J7" s="57"/>
      <c r="K7" s="57"/>
      <c r="L7" s="57"/>
      <c r="M7" s="57"/>
      <c r="N7" s="57"/>
      <c r="O7" s="57"/>
      <c r="P7" s="57"/>
      <c r="Q7" s="57"/>
      <c r="R7" s="57"/>
      <c r="S7" s="57"/>
      <c r="T7" s="57"/>
      <c r="U7" s="57"/>
    </row>
    <row r="8" spans="1:21" ht="48" customHeight="1">
      <c r="B8" s="27"/>
      <c r="C8" s="27"/>
      <c r="D8" s="27"/>
      <c r="E8" s="27"/>
      <c r="F8" s="27"/>
      <c r="G8" s="27"/>
      <c r="H8" s="27"/>
      <c r="I8" s="27"/>
      <c r="J8" s="27"/>
      <c r="K8" s="27"/>
      <c r="L8" s="27"/>
      <c r="M8" s="27"/>
      <c r="N8" s="27"/>
      <c r="O8" s="27"/>
      <c r="P8" s="27"/>
      <c r="Q8" s="27"/>
      <c r="R8" s="27"/>
      <c r="S8" s="27"/>
      <c r="T8" s="27"/>
      <c r="U8" s="27"/>
    </row>
    <row r="9" spans="1:21" ht="15" customHeight="1">
      <c r="B9" s="58" t="s">
        <v>24</v>
      </c>
      <c r="C9" s="58"/>
      <c r="D9" s="58"/>
      <c r="E9" s="58"/>
      <c r="F9" s="58"/>
      <c r="G9" s="58"/>
      <c r="H9" s="58"/>
      <c r="I9" s="58"/>
      <c r="J9" s="58"/>
      <c r="K9" s="58"/>
      <c r="L9" s="58"/>
      <c r="M9" s="58"/>
      <c r="N9" s="58"/>
      <c r="O9" s="58"/>
      <c r="P9" s="58"/>
      <c r="Q9" s="58"/>
      <c r="R9" s="58"/>
      <c r="S9" s="58"/>
    </row>
    <row r="10" spans="1:21">
      <c r="B10" s="58"/>
      <c r="C10" s="58"/>
      <c r="D10" s="58"/>
      <c r="E10" s="58"/>
      <c r="F10" s="58"/>
      <c r="G10" s="58"/>
      <c r="H10" s="58"/>
      <c r="I10" s="58"/>
      <c r="J10" s="58"/>
      <c r="K10" s="58"/>
      <c r="L10" s="58"/>
      <c r="M10" s="58"/>
      <c r="N10" s="58"/>
      <c r="O10" s="58"/>
      <c r="P10" s="58"/>
      <c r="Q10" s="58"/>
      <c r="R10" s="58"/>
      <c r="S10" s="58"/>
    </row>
    <row r="11" spans="1:21" ht="42.6" customHeight="1">
      <c r="B11" s="28"/>
      <c r="C11" s="28"/>
      <c r="D11" s="28"/>
      <c r="E11" s="28"/>
      <c r="F11" s="28"/>
      <c r="G11" s="28"/>
      <c r="H11" s="28"/>
      <c r="I11" s="28"/>
      <c r="J11" s="28"/>
      <c r="K11" s="28"/>
      <c r="L11" s="28"/>
      <c r="M11" s="28"/>
      <c r="N11" s="28"/>
      <c r="O11" s="28"/>
      <c r="P11" s="28"/>
      <c r="Q11" s="28"/>
      <c r="R11" s="28"/>
      <c r="S11" s="28"/>
    </row>
    <row r="12" spans="1:21" s="29" customFormat="1" ht="78" customHeight="1">
      <c r="B12" s="53" t="s">
        <v>25</v>
      </c>
      <c r="C12" s="53"/>
      <c r="D12" s="53"/>
      <c r="E12" s="53"/>
      <c r="F12" s="53"/>
      <c r="G12" s="53"/>
      <c r="H12" s="53"/>
      <c r="I12" s="53"/>
      <c r="J12" s="53"/>
      <c r="K12" s="53"/>
      <c r="L12" s="53"/>
      <c r="M12" s="53"/>
      <c r="N12" s="53"/>
      <c r="O12" s="53"/>
      <c r="P12" s="53"/>
      <c r="Q12" s="53"/>
      <c r="R12" s="53"/>
      <c r="S12" s="53"/>
      <c r="T12" s="53"/>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2"/>
  <sheetViews>
    <sheetView zoomScaleNormal="100" workbookViewId="0">
      <selection activeCell="D21" sqref="D21:D22"/>
    </sheetView>
  </sheetViews>
  <sheetFormatPr baseColWidth="10" defaultRowHeight="12.75"/>
  <cols>
    <col min="1" max="1" width="32.7109375" customWidth="1"/>
    <col min="2" max="2" width="19.7109375" customWidth="1"/>
    <col min="3" max="3" width="19.5703125" customWidth="1"/>
    <col min="4" max="4" width="19" customWidth="1"/>
    <col min="5" max="5" width="19.28515625" customWidth="1"/>
    <col min="6" max="10" width="19.140625" customWidth="1"/>
    <col min="11" max="11" width="15.7109375" customWidth="1"/>
    <col min="12" max="12" width="19.7109375" customWidth="1"/>
    <col min="14" max="17" width="11.42578125" style="1" customWidth="1"/>
  </cols>
  <sheetData>
    <row r="1" spans="1:13" ht="44.25" customHeight="1"/>
    <row r="2" spans="1:13" ht="21.75" customHeight="1"/>
    <row r="3" spans="1:13" s="1" customFormat="1" ht="19.5">
      <c r="A3" s="59" t="s">
        <v>0</v>
      </c>
      <c r="B3" s="59"/>
      <c r="C3" s="59"/>
      <c r="D3" s="59"/>
      <c r="E3" s="59"/>
      <c r="F3" s="59"/>
      <c r="G3" s="59"/>
      <c r="H3" s="59"/>
      <c r="I3" s="59"/>
      <c r="J3" s="59"/>
      <c r="K3" s="59"/>
      <c r="L3" s="59"/>
      <c r="M3"/>
    </row>
    <row r="4" spans="1:13" s="1" customFormat="1" ht="12" customHeight="1" thickBot="1">
      <c r="A4" s="4"/>
      <c r="B4" s="4"/>
      <c r="C4" s="5"/>
      <c r="D4" s="5"/>
      <c r="E4" s="5"/>
      <c r="F4" s="5"/>
      <c r="G4" s="5"/>
      <c r="H4" s="5"/>
      <c r="I4" s="5"/>
      <c r="J4" s="5"/>
      <c r="K4" s="5"/>
      <c r="L4" s="5"/>
      <c r="M4"/>
    </row>
    <row r="5" spans="1:13" s="1" customFormat="1" ht="18" thickBot="1">
      <c r="A5" s="46" t="s">
        <v>1</v>
      </c>
      <c r="B5" s="50" t="s">
        <v>32</v>
      </c>
      <c r="C5" s="47">
        <v>2024</v>
      </c>
      <c r="D5" s="48">
        <v>2023</v>
      </c>
      <c r="E5" s="48">
        <v>2022</v>
      </c>
      <c r="F5" s="48">
        <v>2021</v>
      </c>
      <c r="G5" s="48">
        <v>2011</v>
      </c>
      <c r="H5" s="48">
        <v>2010</v>
      </c>
      <c r="I5" s="48">
        <v>2009</v>
      </c>
      <c r="J5" s="48">
        <v>2008</v>
      </c>
      <c r="K5" s="48">
        <v>2007</v>
      </c>
      <c r="L5" s="49" t="s">
        <v>2</v>
      </c>
      <c r="M5"/>
    </row>
    <row r="6" spans="1:13" s="1" customFormat="1" ht="6" customHeight="1" thickBot="1">
      <c r="A6" s="6"/>
      <c r="B6" s="6"/>
      <c r="C6" s="6"/>
      <c r="D6" s="6"/>
      <c r="E6" s="6"/>
      <c r="F6" s="6"/>
      <c r="G6" s="6"/>
      <c r="H6" s="6"/>
      <c r="I6" s="6"/>
      <c r="J6" s="6"/>
      <c r="K6" s="6"/>
      <c r="L6" s="6"/>
      <c r="M6"/>
    </row>
    <row r="7" spans="1:13" s="1" customFormat="1" ht="14.25">
      <c r="A7" s="8" t="s">
        <v>3</v>
      </c>
      <c r="B7" s="32">
        <v>170639744.49000001</v>
      </c>
      <c r="C7" s="32">
        <v>142592485.65508199</v>
      </c>
      <c r="D7" s="31">
        <v>172141539.81</v>
      </c>
      <c r="E7" s="31">
        <v>89672140.150000006</v>
      </c>
      <c r="F7" s="31">
        <v>53427263.859999999</v>
      </c>
      <c r="G7" s="30">
        <v>70679673</v>
      </c>
      <c r="H7" s="30">
        <v>61329121</v>
      </c>
      <c r="I7" s="30">
        <v>55912452</v>
      </c>
      <c r="J7" s="30">
        <v>42207117</v>
      </c>
      <c r="K7" s="30">
        <v>36246571</v>
      </c>
      <c r="L7" s="33">
        <f>SUM(C7:K7)</f>
        <v>724208363.47508204</v>
      </c>
      <c r="M7"/>
    </row>
    <row r="8" spans="1:13" s="1" customFormat="1" ht="14.25">
      <c r="A8" s="9" t="s">
        <v>4</v>
      </c>
      <c r="B8" s="36">
        <v>36429269.810000002</v>
      </c>
      <c r="C8" s="36">
        <v>39941160.633858934</v>
      </c>
      <c r="D8" s="35">
        <v>30551925.579999998</v>
      </c>
      <c r="E8" s="35">
        <v>20030103.620000001</v>
      </c>
      <c r="F8" s="35">
        <v>9158750.0600000005</v>
      </c>
      <c r="G8" s="34">
        <v>11372760</v>
      </c>
      <c r="H8" s="34">
        <v>10897358</v>
      </c>
      <c r="I8" s="34">
        <v>11384047</v>
      </c>
      <c r="J8" s="34">
        <v>9576203</v>
      </c>
      <c r="K8" s="34">
        <v>8380327</v>
      </c>
      <c r="L8" s="37">
        <f t="shared" ref="L8:L24" si="0">SUM(C8:K8)</f>
        <v>151292634.89385894</v>
      </c>
      <c r="M8"/>
    </row>
    <row r="9" spans="1:13" s="1" customFormat="1" ht="14.25">
      <c r="A9" s="9" t="s">
        <v>5</v>
      </c>
      <c r="B9" s="36">
        <v>28959233.18</v>
      </c>
      <c r="C9" s="36">
        <v>25447363.223447192</v>
      </c>
      <c r="D9" s="35">
        <v>23719949.050000001</v>
      </c>
      <c r="E9" s="35">
        <v>20431749.609999999</v>
      </c>
      <c r="F9" s="35">
        <v>7723367.4699999997</v>
      </c>
      <c r="G9" s="34">
        <v>7535198</v>
      </c>
      <c r="H9" s="34">
        <v>8163418</v>
      </c>
      <c r="I9" s="34">
        <v>9099628</v>
      </c>
      <c r="J9" s="34">
        <v>8037961</v>
      </c>
      <c r="K9" s="34">
        <v>7171802</v>
      </c>
      <c r="L9" s="37">
        <f t="shared" si="0"/>
        <v>117330436.3534472</v>
      </c>
      <c r="M9"/>
    </row>
    <row r="10" spans="1:13" s="1" customFormat="1" ht="14.25">
      <c r="A10" s="9" t="s">
        <v>6</v>
      </c>
      <c r="B10" s="36">
        <v>18797665.109999999</v>
      </c>
      <c r="C10" s="36">
        <v>17181248.534041077</v>
      </c>
      <c r="D10" s="35">
        <v>19600664.550000001</v>
      </c>
      <c r="E10" s="35">
        <v>12816342.82</v>
      </c>
      <c r="F10" s="35">
        <v>6985188.2800000003</v>
      </c>
      <c r="G10" s="34">
        <v>5215497</v>
      </c>
      <c r="H10" s="34">
        <v>5559037</v>
      </c>
      <c r="I10" s="34">
        <v>5959446</v>
      </c>
      <c r="J10" s="34">
        <v>4899870</v>
      </c>
      <c r="K10" s="34">
        <v>4405561</v>
      </c>
      <c r="L10" s="37">
        <f t="shared" si="0"/>
        <v>82622855.184041083</v>
      </c>
      <c r="M10"/>
    </row>
    <row r="11" spans="1:13" s="1" customFormat="1" ht="14.25">
      <c r="A11" s="9" t="s">
        <v>7</v>
      </c>
      <c r="B11" s="36">
        <v>26538595.18</v>
      </c>
      <c r="C11" s="36">
        <v>25312641.163404878</v>
      </c>
      <c r="D11" s="35">
        <v>29173874.210000001</v>
      </c>
      <c r="E11" s="35">
        <v>11880612.939999999</v>
      </c>
      <c r="F11" s="35">
        <v>9212363.1500000004</v>
      </c>
      <c r="G11" s="34">
        <v>7170745</v>
      </c>
      <c r="H11" s="34">
        <v>8789127</v>
      </c>
      <c r="I11" s="34">
        <v>9791944</v>
      </c>
      <c r="J11" s="34">
        <v>9140979</v>
      </c>
      <c r="K11" s="34">
        <v>7709605</v>
      </c>
      <c r="L11" s="37">
        <f t="shared" si="0"/>
        <v>118181891.46340488</v>
      </c>
      <c r="M11"/>
    </row>
    <row r="12" spans="1:13" s="1" customFormat="1" ht="14.25">
      <c r="A12" s="9" t="s">
        <v>8</v>
      </c>
      <c r="B12" s="36">
        <v>27588981.509999998</v>
      </c>
      <c r="C12" s="36">
        <v>14815257.800786024</v>
      </c>
      <c r="D12" s="35">
        <v>27332650.539999999</v>
      </c>
      <c r="E12" s="35">
        <v>20628195.719999999</v>
      </c>
      <c r="F12" s="35">
        <v>6324788.96</v>
      </c>
      <c r="G12" s="34">
        <v>5637616</v>
      </c>
      <c r="H12" s="34">
        <v>5004026</v>
      </c>
      <c r="I12" s="34">
        <v>4558344</v>
      </c>
      <c r="J12" s="34">
        <v>3654416</v>
      </c>
      <c r="K12" s="34">
        <v>3384476</v>
      </c>
      <c r="L12" s="37">
        <f t="shared" si="0"/>
        <v>91339771.020786017</v>
      </c>
      <c r="M12"/>
    </row>
    <row r="13" spans="1:13" s="1" customFormat="1" ht="14.25">
      <c r="A13" s="9" t="s">
        <v>9</v>
      </c>
      <c r="B13" s="36">
        <v>92015546.730000004</v>
      </c>
      <c r="C13" s="36">
        <v>85563806.163387209</v>
      </c>
      <c r="D13" s="35">
        <v>72269282.650000006</v>
      </c>
      <c r="E13" s="35">
        <v>46676292.170000002</v>
      </c>
      <c r="F13" s="35">
        <v>30311444.899999999</v>
      </c>
      <c r="G13" s="34">
        <v>22535200</v>
      </c>
      <c r="H13" s="34">
        <v>22639331</v>
      </c>
      <c r="I13" s="34">
        <v>22289480</v>
      </c>
      <c r="J13" s="34">
        <v>20134893</v>
      </c>
      <c r="K13" s="34">
        <v>17800170</v>
      </c>
      <c r="L13" s="37">
        <f t="shared" si="0"/>
        <v>340219899.88338721</v>
      </c>
      <c r="M13"/>
    </row>
    <row r="14" spans="1:13" s="1" customFormat="1" ht="14.25">
      <c r="A14" s="9" t="s">
        <v>10</v>
      </c>
      <c r="B14" s="36">
        <v>46398562.780000001</v>
      </c>
      <c r="C14" s="36">
        <v>41510411.582943477</v>
      </c>
      <c r="D14" s="35">
        <v>51953616.189999998</v>
      </c>
      <c r="E14" s="35">
        <v>31919752.050000001</v>
      </c>
      <c r="F14" s="35">
        <v>16063569.300000001</v>
      </c>
      <c r="G14" s="34">
        <v>16891887</v>
      </c>
      <c r="H14" s="34">
        <v>15818447</v>
      </c>
      <c r="I14" s="34">
        <v>16517424</v>
      </c>
      <c r="J14" s="34">
        <v>13523226</v>
      </c>
      <c r="K14" s="34">
        <v>11644977</v>
      </c>
      <c r="L14" s="37">
        <f t="shared" si="0"/>
        <v>215843310.12294346</v>
      </c>
      <c r="M14"/>
    </row>
    <row r="15" spans="1:13" s="1" customFormat="1" ht="14.25">
      <c r="A15" s="9" t="s">
        <v>11</v>
      </c>
      <c r="B15" s="36">
        <v>123004602.73999999</v>
      </c>
      <c r="C15" s="36">
        <v>107726644.82577646</v>
      </c>
      <c r="D15" s="35">
        <v>76131624.840000004</v>
      </c>
      <c r="E15" s="35">
        <v>60259278.890000001</v>
      </c>
      <c r="F15" s="35">
        <v>45752957.460000001</v>
      </c>
      <c r="G15" s="34">
        <v>48194978</v>
      </c>
      <c r="H15" s="34">
        <v>49390225</v>
      </c>
      <c r="I15" s="34">
        <v>47450632</v>
      </c>
      <c r="J15" s="34">
        <v>39332134</v>
      </c>
      <c r="K15" s="34">
        <v>32393438</v>
      </c>
      <c r="L15" s="37">
        <f t="shared" si="0"/>
        <v>506631913.01577646</v>
      </c>
      <c r="M15"/>
    </row>
    <row r="16" spans="1:13" s="1" customFormat="1" ht="14.25">
      <c r="A16" s="9" t="s">
        <v>12</v>
      </c>
      <c r="B16" s="36">
        <v>85926805.120000005</v>
      </c>
      <c r="C16" s="36">
        <v>68111054.044311389</v>
      </c>
      <c r="D16" s="35">
        <v>62571202.329999998</v>
      </c>
      <c r="E16" s="35">
        <v>43138484.140000001</v>
      </c>
      <c r="F16" s="35">
        <v>23418731.32</v>
      </c>
      <c r="G16" s="34">
        <v>20721873</v>
      </c>
      <c r="H16" s="34">
        <v>25294787</v>
      </c>
      <c r="I16" s="34">
        <v>26420382</v>
      </c>
      <c r="J16" s="34">
        <v>25160886</v>
      </c>
      <c r="K16" s="34">
        <v>21277833</v>
      </c>
      <c r="L16" s="37">
        <f t="shared" si="0"/>
        <v>316115232.83431137</v>
      </c>
      <c r="M16"/>
    </row>
    <row r="17" spans="1:16" s="1" customFormat="1" ht="14.25">
      <c r="A17" s="9" t="s">
        <v>13</v>
      </c>
      <c r="B17" s="36">
        <v>28903999.870000001</v>
      </c>
      <c r="C17" s="36">
        <v>24460952.443919912</v>
      </c>
      <c r="D17" s="35">
        <v>11555610.289999999</v>
      </c>
      <c r="E17" s="35">
        <v>13507699.369999999</v>
      </c>
      <c r="F17" s="35">
        <v>8614901.3000000007</v>
      </c>
      <c r="G17" s="34">
        <v>8482178</v>
      </c>
      <c r="H17" s="34">
        <v>8392646</v>
      </c>
      <c r="I17" s="34">
        <v>8743361</v>
      </c>
      <c r="J17" s="34">
        <v>7399681</v>
      </c>
      <c r="K17" s="34">
        <v>6638865</v>
      </c>
      <c r="L17" s="37">
        <f t="shared" si="0"/>
        <v>97795894.403919905</v>
      </c>
      <c r="M17"/>
    </row>
    <row r="18" spans="1:16" s="1" customFormat="1" ht="14.25">
      <c r="A18" s="9" t="s">
        <v>14</v>
      </c>
      <c r="B18" s="36">
        <v>60568048.25</v>
      </c>
      <c r="C18" s="36">
        <v>49710207.8960125</v>
      </c>
      <c r="D18" s="35">
        <v>53867385.810000002</v>
      </c>
      <c r="E18" s="35">
        <v>27560659.379999999</v>
      </c>
      <c r="F18" s="35">
        <v>19728345.77</v>
      </c>
      <c r="G18" s="34">
        <v>17630023</v>
      </c>
      <c r="H18" s="34">
        <v>20221757</v>
      </c>
      <c r="I18" s="34">
        <v>23269981</v>
      </c>
      <c r="J18" s="34">
        <v>20958127</v>
      </c>
      <c r="K18" s="34">
        <v>18753108</v>
      </c>
      <c r="L18" s="37">
        <f t="shared" si="0"/>
        <v>251699594.85601249</v>
      </c>
      <c r="M18"/>
    </row>
    <row r="19" spans="1:16" s="1" customFormat="1" ht="14.25">
      <c r="A19" s="9" t="s">
        <v>15</v>
      </c>
      <c r="B19" s="36">
        <v>114252066.83000001</v>
      </c>
      <c r="C19" s="36">
        <v>102629444.543911</v>
      </c>
      <c r="D19" s="35">
        <v>116412742.23999999</v>
      </c>
      <c r="E19" s="35">
        <v>67323191</v>
      </c>
      <c r="F19" s="35">
        <v>34743540.409999996</v>
      </c>
      <c r="G19" s="34">
        <v>27073197</v>
      </c>
      <c r="H19" s="34">
        <v>29384318</v>
      </c>
      <c r="I19" s="34">
        <v>29722849</v>
      </c>
      <c r="J19" s="34">
        <v>27516688</v>
      </c>
      <c r="K19" s="34">
        <v>23403847</v>
      </c>
      <c r="L19" s="37">
        <f t="shared" si="0"/>
        <v>458209817.19391096</v>
      </c>
      <c r="M19"/>
    </row>
    <row r="20" spans="1:16" s="1" customFormat="1" ht="14.25">
      <c r="A20" s="9" t="s">
        <v>16</v>
      </c>
      <c r="B20" s="36">
        <v>22659413.340000004</v>
      </c>
      <c r="C20" s="36">
        <v>19950162.353778601</v>
      </c>
      <c r="D20" s="35">
        <v>16386107.300000001</v>
      </c>
      <c r="E20" s="35">
        <v>12897075.48</v>
      </c>
      <c r="F20" s="35">
        <v>8149961.5</v>
      </c>
      <c r="G20" s="34">
        <v>9832844</v>
      </c>
      <c r="H20" s="34">
        <v>8464220</v>
      </c>
      <c r="I20" s="34">
        <v>8661327</v>
      </c>
      <c r="J20" s="34">
        <v>6886740</v>
      </c>
      <c r="K20" s="34">
        <v>5860220</v>
      </c>
      <c r="L20" s="37">
        <f t="shared" si="0"/>
        <v>97088657.633778602</v>
      </c>
      <c r="M20"/>
    </row>
    <row r="21" spans="1:16" s="1" customFormat="1" ht="16.5">
      <c r="A21" s="9" t="s">
        <v>27</v>
      </c>
      <c r="B21" s="51">
        <v>13597180</v>
      </c>
      <c r="C21" s="38">
        <v>13590140</v>
      </c>
      <c r="D21" s="34">
        <v>13590820</v>
      </c>
      <c r="E21" s="34">
        <v>8388840</v>
      </c>
      <c r="F21" s="34">
        <v>4916620</v>
      </c>
      <c r="G21" s="34">
        <v>4904500.4340277798</v>
      </c>
      <c r="H21" s="34">
        <v>4905030</v>
      </c>
      <c r="I21" s="34">
        <v>4916620</v>
      </c>
      <c r="J21" s="34">
        <v>4174880</v>
      </c>
      <c r="K21" s="34">
        <v>3597570</v>
      </c>
      <c r="L21" s="37">
        <f t="shared" si="0"/>
        <v>62985020.434027776</v>
      </c>
      <c r="M21"/>
    </row>
    <row r="22" spans="1:16" s="1" customFormat="1" ht="16.5">
      <c r="A22" s="9" t="s">
        <v>28</v>
      </c>
      <c r="B22" s="51">
        <v>53028990</v>
      </c>
      <c r="C22" s="38">
        <v>53001540</v>
      </c>
      <c r="D22" s="34">
        <v>53004200</v>
      </c>
      <c r="E22" s="34">
        <v>32158190</v>
      </c>
      <c r="F22" s="34">
        <v>18847610</v>
      </c>
      <c r="G22" s="34">
        <v>18801143.293515399</v>
      </c>
      <c r="H22" s="34">
        <v>18803183.805460799</v>
      </c>
      <c r="I22" s="34">
        <v>18847609.863481201</v>
      </c>
      <c r="J22" s="34">
        <v>16040543.600682599</v>
      </c>
      <c r="K22" s="34">
        <v>13791110</v>
      </c>
      <c r="L22" s="37">
        <f t="shared" si="0"/>
        <v>243295130.56313998</v>
      </c>
      <c r="M22"/>
    </row>
    <row r="23" spans="1:16" s="1" customFormat="1" ht="14.25">
      <c r="A23" s="9" t="s">
        <v>18</v>
      </c>
      <c r="B23" s="36">
        <v>21020178.619999997</v>
      </c>
      <c r="C23" s="36">
        <v>17839197.525339387</v>
      </c>
      <c r="D23" s="35">
        <v>19163147.899999999</v>
      </c>
      <c r="E23" s="35">
        <v>4455842.6623333609</v>
      </c>
      <c r="F23" s="35">
        <v>3582246.26</v>
      </c>
      <c r="G23" s="34">
        <v>3525556</v>
      </c>
      <c r="H23" s="34">
        <v>3182071</v>
      </c>
      <c r="I23" s="34">
        <v>2739770</v>
      </c>
      <c r="J23" s="34">
        <v>2044285</v>
      </c>
      <c r="K23" s="34">
        <v>1633434</v>
      </c>
      <c r="L23" s="37">
        <f t="shared" si="0"/>
        <v>58165550.347672746</v>
      </c>
      <c r="M23"/>
    </row>
    <row r="24" spans="1:16" s="1" customFormat="1" ht="17.25" thickBot="1">
      <c r="A24" s="10" t="s">
        <v>29</v>
      </c>
      <c r="B24" s="42">
        <v>494706.44</v>
      </c>
      <c r="C24" s="42">
        <v>405381.61</v>
      </c>
      <c r="D24" s="40">
        <v>366096.71</v>
      </c>
      <c r="E24" s="41" t="s">
        <v>17</v>
      </c>
      <c r="F24" s="40" t="s">
        <v>17</v>
      </c>
      <c r="G24" s="39">
        <v>698195</v>
      </c>
      <c r="H24" s="39">
        <v>667531</v>
      </c>
      <c r="I24" s="39">
        <f>342877+333476</f>
        <v>676353</v>
      </c>
      <c r="J24" s="39">
        <f>285988+260266</f>
        <v>546254</v>
      </c>
      <c r="K24" s="39">
        <f>266657+249418</f>
        <v>516075</v>
      </c>
      <c r="L24" s="43">
        <f t="shared" si="0"/>
        <v>3875886.3200000003</v>
      </c>
      <c r="M24"/>
    </row>
    <row r="25" spans="1:16" s="1" customFormat="1" ht="6" customHeight="1" thickBot="1">
      <c r="A25" s="6"/>
      <c r="B25" s="6"/>
      <c r="C25" s="7"/>
      <c r="D25" s="7"/>
      <c r="E25" s="7"/>
      <c r="F25" s="6"/>
      <c r="G25" s="6"/>
      <c r="H25" s="6"/>
      <c r="I25" s="6"/>
      <c r="J25" s="6"/>
      <c r="K25" s="6"/>
      <c r="L25" s="6"/>
      <c r="M25"/>
    </row>
    <row r="26" spans="1:16" s="1" customFormat="1" ht="22.5">
      <c r="A26" s="15" t="s">
        <v>20</v>
      </c>
      <c r="B26" s="31">
        <f t="shared" ref="B26:K26" si="1">SUM(B7:B20)+SUM(B23:B24)</f>
        <v>904197420.00000012</v>
      </c>
      <c r="C26" s="31">
        <f t="shared" si="1"/>
        <v>783197420</v>
      </c>
      <c r="D26" s="31">
        <f t="shared" si="1"/>
        <v>783197419.99999988</v>
      </c>
      <c r="E26" s="31">
        <f t="shared" si="1"/>
        <v>483197420.0023334</v>
      </c>
      <c r="F26" s="31">
        <f t="shared" si="1"/>
        <v>283197420</v>
      </c>
      <c r="G26" s="30">
        <f t="shared" si="1"/>
        <v>283197420</v>
      </c>
      <c r="H26" s="30">
        <f t="shared" si="1"/>
        <v>283197420</v>
      </c>
      <c r="I26" s="30">
        <f t="shared" si="1"/>
        <v>283197420</v>
      </c>
      <c r="J26" s="30">
        <f t="shared" si="1"/>
        <v>241019460</v>
      </c>
      <c r="K26" s="30">
        <f t="shared" si="1"/>
        <v>207220309</v>
      </c>
      <c r="L26" s="33">
        <f t="shared" ref="L26" si="2">SUM(L7:L20)+SUM(L23:L24)</f>
        <v>3630621709.0023332</v>
      </c>
      <c r="M26"/>
    </row>
    <row r="27" spans="1:16" s="1" customFormat="1" ht="26.25" thickBot="1">
      <c r="A27" s="14" t="s">
        <v>19</v>
      </c>
      <c r="B27" s="39">
        <f t="shared" ref="B27:K27" si="3">SUM(B21:B22)</f>
        <v>66626170</v>
      </c>
      <c r="C27" s="39">
        <f t="shared" si="3"/>
        <v>66591680</v>
      </c>
      <c r="D27" s="39">
        <f t="shared" si="3"/>
        <v>66595020</v>
      </c>
      <c r="E27" s="39">
        <f t="shared" si="3"/>
        <v>40547030</v>
      </c>
      <c r="F27" s="39">
        <f t="shared" si="3"/>
        <v>23764230</v>
      </c>
      <c r="G27" s="39">
        <f t="shared" si="3"/>
        <v>23705643.727543179</v>
      </c>
      <c r="H27" s="39">
        <f t="shared" si="3"/>
        <v>23708213.805460799</v>
      </c>
      <c r="I27" s="39">
        <f t="shared" si="3"/>
        <v>23764229.863481201</v>
      </c>
      <c r="J27" s="39">
        <f t="shared" si="3"/>
        <v>20215423.600682601</v>
      </c>
      <c r="K27" s="39">
        <f t="shared" si="3"/>
        <v>17388680</v>
      </c>
      <c r="L27" s="43">
        <f t="shared" ref="L27" si="4">SUM(L21:L22)</f>
        <v>306280150.99716777</v>
      </c>
      <c r="M27"/>
    </row>
    <row r="28" spans="1:16" s="1" customFormat="1" ht="15.75" thickBot="1">
      <c r="A28" s="44" t="s">
        <v>26</v>
      </c>
      <c r="B28" s="12">
        <f t="shared" ref="B28:K28" si="5">SUM(B26:B27)</f>
        <v>970823590.00000012</v>
      </c>
      <c r="C28" s="12">
        <f t="shared" si="5"/>
        <v>849789100</v>
      </c>
      <c r="D28" s="12">
        <f t="shared" si="5"/>
        <v>849792439.99999988</v>
      </c>
      <c r="E28" s="12">
        <f t="shared" si="5"/>
        <v>523744450.0023334</v>
      </c>
      <c r="F28" s="12">
        <f t="shared" si="5"/>
        <v>306961650</v>
      </c>
      <c r="G28" s="11">
        <f t="shared" si="5"/>
        <v>306903063.72754318</v>
      </c>
      <c r="H28" s="11">
        <f t="shared" si="5"/>
        <v>306905633.80546081</v>
      </c>
      <c r="I28" s="11">
        <f t="shared" si="5"/>
        <v>306961649.86348122</v>
      </c>
      <c r="J28" s="11">
        <f t="shared" si="5"/>
        <v>261234883.60068262</v>
      </c>
      <c r="K28" s="11">
        <f t="shared" si="5"/>
        <v>224608989</v>
      </c>
      <c r="L28" s="13">
        <f t="shared" ref="L28" si="6">SUM(L26:L27)</f>
        <v>3936901859.9995008</v>
      </c>
      <c r="M28"/>
    </row>
    <row r="29" spans="1:16" s="1" customFormat="1" ht="15">
      <c r="A29" s="2"/>
      <c r="B29" s="2"/>
      <c r="C29" s="3"/>
      <c r="D29" s="3"/>
      <c r="E29" s="3"/>
      <c r="F29" s="3"/>
      <c r="G29" s="3"/>
      <c r="H29" s="3"/>
      <c r="I29" s="3"/>
      <c r="J29" s="3"/>
      <c r="K29" s="3"/>
      <c r="L29" s="3"/>
      <c r="M29"/>
    </row>
    <row r="30" spans="1:16" s="1" customFormat="1" ht="36" customHeight="1">
      <c r="A30" s="60" t="s">
        <v>30</v>
      </c>
      <c r="B30" s="60"/>
      <c r="C30" s="60"/>
      <c r="D30" s="60"/>
      <c r="E30" s="60"/>
      <c r="F30" s="60"/>
      <c r="G30" s="60"/>
      <c r="H30" s="60"/>
      <c r="I30" s="60"/>
      <c r="J30" s="60"/>
      <c r="K30" s="60"/>
      <c r="L30" s="60"/>
      <c r="M30" s="45"/>
      <c r="N30" s="45"/>
      <c r="O30" s="45"/>
      <c r="P30" s="45"/>
    </row>
    <row r="31" spans="1:16" ht="12.75" customHeight="1">
      <c r="A31" s="61" t="s">
        <v>31</v>
      </c>
      <c r="B31" s="61"/>
      <c r="C31" s="61"/>
      <c r="D31" s="61"/>
      <c r="E31" s="61"/>
      <c r="F31" s="61"/>
      <c r="G31" s="61"/>
      <c r="H31" s="61"/>
      <c r="I31" s="61"/>
      <c r="J31" s="61"/>
      <c r="K31" s="61"/>
      <c r="L31" s="61"/>
    </row>
    <row r="32" spans="1:16" ht="14.25">
      <c r="A32" s="52" t="s">
        <v>33</v>
      </c>
    </row>
  </sheetData>
  <mergeCells count="3">
    <mergeCell ref="A3:L3"/>
    <mergeCell ref="A30:L30"/>
    <mergeCell ref="A31:L31"/>
  </mergeCells>
  <pageMargins left="0.7" right="0.7" top="0.75" bottom="0.75" header="0.3" footer="0.3"/>
  <pageSetup paperSize="9" scale="80" orientation="landscape" r:id="rId1"/>
  <ignoredErrors>
    <ignoredError sqref="B27:C27 D27:L27"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porsaad</vt:lpstr>
      <vt:lpstr>NIVEL ACORDADO</vt:lpstr>
      <vt:lpstr>porsaad!Área_de_impresión</vt:lpstr>
    </vt:vector>
  </TitlesOfParts>
  <Company>Imserso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Paloma García Rueda</cp:lastModifiedBy>
  <cp:lastPrinted>2022-09-15T08:13:32Z</cp:lastPrinted>
  <dcterms:created xsi:type="dcterms:W3CDTF">2021-07-07T12:35:50Z</dcterms:created>
  <dcterms:modified xsi:type="dcterms:W3CDTF">2026-02-25T11:33:55Z</dcterms:modified>
</cp:coreProperties>
</file>